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A3620\Desktop\2024小教研配付03\R06析支援ソフト\"/>
    </mc:Choice>
  </mc:AlternateContent>
  <xr:revisionPtr revIDLastSave="0" documentId="13_ncr:1_{0EC73181-CF1C-4C1D-B54D-3933502E4A81}" xr6:coauthVersionLast="47" xr6:coauthVersionMax="47" xr10:uidLastSave="{00000000-0000-0000-0000-000000000000}"/>
  <bookViews>
    <workbookView xWindow="-15" yWindow="-15" windowWidth="28830" windowHeight="8700" xr2:uid="{00000000-000D-0000-FFFF-FFFF00000000}"/>
  </bookViews>
  <sheets>
    <sheet name="国語" sheetId="43" r:id="rId1"/>
    <sheet name="算数" sheetId="26" r:id="rId2"/>
    <sheet name="国語得点" sheetId="24" r:id="rId3"/>
    <sheet name="算数得点" sheetId="27" r:id="rId4"/>
    <sheet name="得点分布表､正答・誤答・無答数表" sheetId="28" r:id="rId5"/>
  </sheets>
  <externalReferences>
    <externalReference r:id="rId6"/>
    <externalReference r:id="rId7"/>
  </externalReferences>
  <definedNames>
    <definedName name="_xlnm.Print_Area" localSheetId="4">得点分布表､正答・誤答・無答数表!$A$1:$BG$24</definedName>
    <definedName name="三年国語抽出人数">[1]一覧表!$B$3</definedName>
    <definedName name="三年算数抽出人数">[2]一覧表!$E$3</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27" l="1"/>
  <c r="C91" i="27"/>
  <c r="D91" i="27"/>
  <c r="E91" i="27"/>
  <c r="F91" i="27"/>
  <c r="G91" i="27"/>
  <c r="H91" i="27"/>
  <c r="I91" i="27"/>
  <c r="J91" i="27"/>
  <c r="K91" i="27"/>
  <c r="L91" i="27"/>
  <c r="M91" i="27"/>
  <c r="N91" i="27"/>
  <c r="O91" i="27"/>
  <c r="P91" i="27"/>
  <c r="Q91" i="27"/>
  <c r="R91" i="27"/>
  <c r="S91" i="27"/>
  <c r="T91" i="27"/>
  <c r="U91" i="27"/>
  <c r="V91" i="27"/>
  <c r="W91" i="27"/>
  <c r="X91" i="27"/>
  <c r="Y91" i="27"/>
  <c r="Z91" i="27"/>
  <c r="B3" i="27"/>
  <c r="C3" i="27"/>
  <c r="C85" i="27" s="1"/>
  <c r="D3" i="27"/>
  <c r="E3" i="27"/>
  <c r="F3" i="27"/>
  <c r="G3" i="27"/>
  <c r="G81" i="27" s="1"/>
  <c r="H3" i="27"/>
  <c r="H88" i="27" s="1"/>
  <c r="I3" i="27"/>
  <c r="J3" i="27"/>
  <c r="K3" i="27"/>
  <c r="K88" i="27" s="1"/>
  <c r="L3" i="27"/>
  <c r="L67" i="27" s="1"/>
  <c r="M3" i="27"/>
  <c r="N3" i="27"/>
  <c r="O3" i="27"/>
  <c r="O81" i="27" s="1"/>
  <c r="P3" i="27"/>
  <c r="P82" i="27" s="1"/>
  <c r="Q3" i="27"/>
  <c r="R3" i="27"/>
  <c r="S3" i="27"/>
  <c r="S67" i="27" s="1"/>
  <c r="T3" i="27"/>
  <c r="BA66" i="27" s="1"/>
  <c r="U3" i="27"/>
  <c r="V3" i="27"/>
  <c r="W3" i="27"/>
  <c r="W85" i="27" s="1"/>
  <c r="X3" i="27"/>
  <c r="Y3" i="27"/>
  <c r="Z3" i="27"/>
  <c r="B3" i="24"/>
  <c r="C3" i="24"/>
  <c r="D3" i="24"/>
  <c r="E3" i="24"/>
  <c r="F3" i="24"/>
  <c r="G3" i="24"/>
  <c r="H3" i="24"/>
  <c r="I3" i="24"/>
  <c r="J3" i="24"/>
  <c r="K3" i="24"/>
  <c r="L3" i="24"/>
  <c r="M3" i="24"/>
  <c r="N3" i="24"/>
  <c r="O3" i="24"/>
  <c r="P3" i="24"/>
  <c r="Q3" i="24"/>
  <c r="R3" i="24"/>
  <c r="S3" i="24"/>
  <c r="S66" i="24" s="1"/>
  <c r="T3" i="24"/>
  <c r="U3" i="24"/>
  <c r="V3" i="24"/>
  <c r="W3" i="24"/>
  <c r="X3" i="24"/>
  <c r="Y3" i="24"/>
  <c r="Z3" i="24"/>
  <c r="B91" i="24"/>
  <c r="C91" i="24"/>
  <c r="D91" i="24"/>
  <c r="E91" i="24"/>
  <c r="F91" i="24"/>
  <c r="G91" i="24"/>
  <c r="H91" i="24"/>
  <c r="I91" i="24"/>
  <c r="J91" i="24"/>
  <c r="K91" i="24"/>
  <c r="L91" i="24"/>
  <c r="M91" i="24"/>
  <c r="N91" i="24"/>
  <c r="O91" i="24"/>
  <c r="P91" i="24"/>
  <c r="Q91" i="24"/>
  <c r="R91" i="24"/>
  <c r="S91" i="24"/>
  <c r="T91" i="24"/>
  <c r="U91" i="24"/>
  <c r="V91" i="24"/>
  <c r="W91" i="24"/>
  <c r="X91" i="24"/>
  <c r="Y91" i="24"/>
  <c r="Z91" i="24"/>
  <c r="B61" i="24"/>
  <c r="BG28" i="26"/>
  <c r="BG29" i="26"/>
  <c r="L1" i="26"/>
  <c r="AX1" i="26"/>
  <c r="AM1" i="26"/>
  <c r="BG28" i="43"/>
  <c r="E3" i="28" s="1"/>
  <c r="BG29" i="43"/>
  <c r="E4" i="28" s="1"/>
  <c r="AX1" i="43"/>
  <c r="AM1" i="43"/>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B56" i="27"/>
  <c r="C56" i="27"/>
  <c r="D56" i="27"/>
  <c r="E56" i="27"/>
  <c r="F56" i="27"/>
  <c r="G56" i="27"/>
  <c r="H56" i="27"/>
  <c r="I56" i="27"/>
  <c r="J56" i="27"/>
  <c r="K56" i="27"/>
  <c r="L56" i="27"/>
  <c r="M56" i="27"/>
  <c r="N56" i="27"/>
  <c r="O56" i="27"/>
  <c r="P56" i="27"/>
  <c r="Q56" i="27"/>
  <c r="R56" i="27"/>
  <c r="S56" i="27"/>
  <c r="T56" i="27"/>
  <c r="U56" i="27"/>
  <c r="V56" i="27"/>
  <c r="W56" i="27"/>
  <c r="X56" i="27"/>
  <c r="Y56" i="27"/>
  <c r="Z56" i="27"/>
  <c r="B56" i="24"/>
  <c r="C56" i="24"/>
  <c r="D56" i="24"/>
  <c r="E56" i="24"/>
  <c r="F56" i="24"/>
  <c r="G56" i="24"/>
  <c r="H56" i="24"/>
  <c r="I56" i="24"/>
  <c r="J56" i="24"/>
  <c r="K56" i="24"/>
  <c r="L56" i="24"/>
  <c r="M56" i="24"/>
  <c r="N56" i="24"/>
  <c r="O56" i="24"/>
  <c r="P56" i="24"/>
  <c r="Q56" i="24"/>
  <c r="R56" i="24"/>
  <c r="S56" i="24"/>
  <c r="T56" i="24"/>
  <c r="U56" i="24"/>
  <c r="V56" i="24"/>
  <c r="W56" i="24"/>
  <c r="X56" i="24"/>
  <c r="C61" i="24"/>
  <c r="D61" i="24"/>
  <c r="E61" i="24"/>
  <c r="F61" i="24"/>
  <c r="G61" i="24"/>
  <c r="H61" i="24"/>
  <c r="I61" i="24"/>
  <c r="J61" i="24"/>
  <c r="K61" i="24"/>
  <c r="L61" i="24"/>
  <c r="M61" i="24"/>
  <c r="N61" i="24"/>
  <c r="O61" i="24"/>
  <c r="P61" i="24"/>
  <c r="Q61" i="24"/>
  <c r="R61" i="24"/>
  <c r="S61" i="24"/>
  <c r="T61" i="24"/>
  <c r="U61" i="24"/>
  <c r="V61" i="24"/>
  <c r="W61" i="24"/>
  <c r="X61" i="24"/>
  <c r="BG54" i="24"/>
  <c r="BD11" i="43"/>
  <c r="BD11" i="26"/>
  <c r="BC84" i="24"/>
  <c r="BC77" i="24"/>
  <c r="BC70" i="24"/>
  <c r="BC63" i="24"/>
  <c r="BC84" i="27"/>
  <c r="BC77" i="27"/>
  <c r="BC70" i="27"/>
  <c r="BC63" i="27"/>
  <c r="E58" i="26"/>
  <c r="BD4" i="27" s="1"/>
  <c r="F58" i="26"/>
  <c r="BD5" i="27" s="1"/>
  <c r="G58" i="26"/>
  <c r="BD6" i="27" s="1"/>
  <c r="H58" i="26"/>
  <c r="I58" i="26"/>
  <c r="M14" i="28"/>
  <c r="J58" i="26"/>
  <c r="G52" i="27" s="1"/>
  <c r="K58" i="26"/>
  <c r="BD10" i="27" s="1"/>
  <c r="L58" i="26"/>
  <c r="M58" i="26"/>
  <c r="Q14" i="28" s="1"/>
  <c r="N58" i="26"/>
  <c r="BD13" i="27" s="1"/>
  <c r="O58" i="26"/>
  <c r="S14" i="28" s="1"/>
  <c r="P58" i="26"/>
  <c r="Q58" i="26"/>
  <c r="U14" i="28" s="1"/>
  <c r="R58" i="26"/>
  <c r="O52" i="27" s="1"/>
  <c r="S58" i="26"/>
  <c r="BD18" i="27" s="1"/>
  <c r="T58" i="26"/>
  <c r="Q52" i="27" s="1"/>
  <c r="Q64" i="27" s="1"/>
  <c r="U58" i="26"/>
  <c r="Y14" i="28" s="1"/>
  <c r="V58" i="26"/>
  <c r="BD21" i="27" s="1"/>
  <c r="W58" i="26"/>
  <c r="BD22" i="27" s="1"/>
  <c r="X58" i="26"/>
  <c r="Y58" i="26"/>
  <c r="BD24" i="27" s="1"/>
  <c r="Z58" i="26"/>
  <c r="AD14" i="28" s="1"/>
  <c r="AA58" i="26"/>
  <c r="BD26" i="27"/>
  <c r="AB58" i="26"/>
  <c r="AC58" i="26"/>
  <c r="BD28" i="27" s="1"/>
  <c r="AD58" i="26"/>
  <c r="AY48" i="27"/>
  <c r="AX48" i="27"/>
  <c r="AW48" i="27"/>
  <c r="AV48" i="27"/>
  <c r="AU48" i="27"/>
  <c r="AT48" i="27"/>
  <c r="AS48" i="27"/>
  <c r="AR48" i="27"/>
  <c r="AQ48" i="27"/>
  <c r="AP48" i="27"/>
  <c r="AO48" i="27"/>
  <c r="AN48" i="27"/>
  <c r="AM48" i="27"/>
  <c r="AL48" i="27"/>
  <c r="AK48" i="27"/>
  <c r="AJ48" i="27"/>
  <c r="AI48"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Z48" i="27" s="1"/>
  <c r="BC55" i="26" s="1"/>
  <c r="AY47" i="27"/>
  <c r="AX47" i="27"/>
  <c r="AW47" i="27"/>
  <c r="AV47" i="27"/>
  <c r="AU47" i="27"/>
  <c r="AT47" i="27"/>
  <c r="AS47" i="27"/>
  <c r="AR47" i="27"/>
  <c r="AQ47" i="27"/>
  <c r="AP47" i="27"/>
  <c r="AO47" i="27"/>
  <c r="AN47" i="27"/>
  <c r="AM47" i="27"/>
  <c r="AL47" i="27"/>
  <c r="AK47" i="27"/>
  <c r="AJ47" i="27"/>
  <c r="AI47"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Y46" i="27"/>
  <c r="AX46" i="27"/>
  <c r="AW46" i="27"/>
  <c r="AV46" i="27"/>
  <c r="AU46" i="27"/>
  <c r="AT46" i="27"/>
  <c r="AS46" i="27"/>
  <c r="AR46" i="27"/>
  <c r="AQ46" i="27"/>
  <c r="AP46" i="27"/>
  <c r="AO46"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Y45" i="27"/>
  <c r="AX45" i="27"/>
  <c r="AW45" i="27"/>
  <c r="AV45" i="27"/>
  <c r="AU45" i="27"/>
  <c r="AT45" i="27"/>
  <c r="AS45" i="27"/>
  <c r="AR45" i="27"/>
  <c r="AQ45" i="27"/>
  <c r="AP45" i="27"/>
  <c r="AO45" i="27"/>
  <c r="AN45" i="27"/>
  <c r="AM45" i="27"/>
  <c r="AL45" i="27"/>
  <c r="AK45" i="27"/>
  <c r="AJ45" i="27"/>
  <c r="AI45"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Y44" i="27"/>
  <c r="AX44" i="27"/>
  <c r="AW44" i="27"/>
  <c r="AV44" i="27"/>
  <c r="AU44" i="27"/>
  <c r="AT44" i="27"/>
  <c r="AS44" i="27"/>
  <c r="AR44" i="27"/>
  <c r="AQ44" i="27"/>
  <c r="AP44" i="27"/>
  <c r="AO44" i="27"/>
  <c r="AN44" i="27"/>
  <c r="AM44" i="27"/>
  <c r="AL44" i="27"/>
  <c r="AK44" i="27"/>
  <c r="AJ44" i="27"/>
  <c r="AI44"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Z42" i="27" s="1"/>
  <c r="BC49" i="26" s="1"/>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Y40" i="27"/>
  <c r="AX40" i="27"/>
  <c r="AW40" i="27"/>
  <c r="AV40" i="27"/>
  <c r="AU40" i="27"/>
  <c r="AT40" i="27"/>
  <c r="AS40" i="27"/>
  <c r="AR40" i="27"/>
  <c r="AQ40" i="27"/>
  <c r="AP40" i="27"/>
  <c r="AO40"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Y39" i="27"/>
  <c r="AX39" i="27"/>
  <c r="AW39" i="27"/>
  <c r="AV39" i="27"/>
  <c r="AU39" i="27"/>
  <c r="AT39" i="27"/>
  <c r="AS39" i="27"/>
  <c r="AR39" i="27"/>
  <c r="AQ39" i="27"/>
  <c r="AP39" i="27"/>
  <c r="AO39" i="27"/>
  <c r="AN39" i="27"/>
  <c r="AM39" i="27"/>
  <c r="AL39" i="27"/>
  <c r="AK39" i="27"/>
  <c r="AJ39" i="27"/>
  <c r="AI39"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Y38" i="27"/>
  <c r="AX38" i="27"/>
  <c r="AW38" i="27"/>
  <c r="AV38" i="27"/>
  <c r="AU38" i="27"/>
  <c r="AT38" i="27"/>
  <c r="AS38" i="27"/>
  <c r="AR38" i="27"/>
  <c r="AQ38" i="27"/>
  <c r="AP38" i="27"/>
  <c r="AO38"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AZ37" i="27" s="1"/>
  <c r="BC44" i="26" s="1"/>
  <c r="C37" i="27"/>
  <c r="B37" i="27"/>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Y35" i="27"/>
  <c r="AX35" i="27"/>
  <c r="AW35" i="27"/>
  <c r="AV35" i="27"/>
  <c r="AU35" i="27"/>
  <c r="AT35" i="27"/>
  <c r="AS35" i="27"/>
  <c r="AR35" i="27"/>
  <c r="AQ35" i="27"/>
  <c r="AP35" i="27"/>
  <c r="AO35"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Y34" i="27"/>
  <c r="AX34" i="27"/>
  <c r="AW34" i="27"/>
  <c r="AV34" i="27"/>
  <c r="AU34" i="27"/>
  <c r="AT34" i="27"/>
  <c r="AS34" i="27"/>
  <c r="AR34" i="27"/>
  <c r="AQ34" i="27"/>
  <c r="AP34" i="27"/>
  <c r="AO34" i="27"/>
  <c r="AN34" i="27"/>
  <c r="AM34" i="27"/>
  <c r="AL34" i="27"/>
  <c r="AK34" i="27"/>
  <c r="AJ34" i="27"/>
  <c r="AI34"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Y33" i="27"/>
  <c r="AX33" i="27"/>
  <c r="AW33" i="27"/>
  <c r="AV33" i="27"/>
  <c r="AU33" i="27"/>
  <c r="AT33" i="27"/>
  <c r="AS33" i="27"/>
  <c r="AR33" i="27"/>
  <c r="AQ33" i="27"/>
  <c r="AP33" i="27"/>
  <c r="AO33"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Y32" i="27"/>
  <c r="AX32" i="27"/>
  <c r="AW32" i="27"/>
  <c r="AV32" i="27"/>
  <c r="AU32" i="27"/>
  <c r="AT32" i="27"/>
  <c r="AS32" i="27"/>
  <c r="AR32" i="27"/>
  <c r="AQ32" i="27"/>
  <c r="AP32" i="27"/>
  <c r="AO32" i="27"/>
  <c r="AN32" i="27"/>
  <c r="AM32" i="27"/>
  <c r="AL32" i="27"/>
  <c r="AK32" i="27"/>
  <c r="AJ32" i="27"/>
  <c r="AI32"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Y31" i="27"/>
  <c r="AX31" i="27"/>
  <c r="AW31" i="27"/>
  <c r="AV31" i="27"/>
  <c r="AU31" i="27"/>
  <c r="AT31" i="27"/>
  <c r="AS31" i="27"/>
  <c r="AR31" i="27"/>
  <c r="AQ31" i="27"/>
  <c r="AP31" i="27"/>
  <c r="AO31" i="27"/>
  <c r="AN31" i="27"/>
  <c r="AM31" i="27"/>
  <c r="AL31" i="27"/>
  <c r="AK31" i="27"/>
  <c r="AJ31"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Y30" i="27"/>
  <c r="AX30" i="27"/>
  <c r="AW30" i="27"/>
  <c r="AV30" i="27"/>
  <c r="AU30" i="27"/>
  <c r="AT30" i="27"/>
  <c r="AS30" i="27"/>
  <c r="AR30" i="27"/>
  <c r="AQ30" i="27"/>
  <c r="AP30" i="27"/>
  <c r="AO30" i="27"/>
  <c r="AN30" i="27"/>
  <c r="AM30" i="27"/>
  <c r="AL30" i="27"/>
  <c r="AK30"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Y29" i="27"/>
  <c r="AX29" i="27"/>
  <c r="AW29" i="27"/>
  <c r="AV29" i="27"/>
  <c r="AU29" i="27"/>
  <c r="AT29" i="27"/>
  <c r="AS29" i="27"/>
  <c r="AR29" i="27"/>
  <c r="AQ29" i="27"/>
  <c r="AP29" i="27"/>
  <c r="AO29" i="27"/>
  <c r="AN29" i="27"/>
  <c r="AM29" i="27"/>
  <c r="AL29" i="27"/>
  <c r="AK29" i="27"/>
  <c r="AJ29" i="27"/>
  <c r="AI29"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Y28" i="27"/>
  <c r="AX28" i="27"/>
  <c r="AW28" i="27"/>
  <c r="AV28" i="27"/>
  <c r="AU28" i="27"/>
  <c r="AT28" i="27"/>
  <c r="AS28" i="27"/>
  <c r="AR28" i="27"/>
  <c r="AQ28" i="27"/>
  <c r="AP28" i="27"/>
  <c r="AO28" i="27"/>
  <c r="AN28" i="27"/>
  <c r="AM28" i="27"/>
  <c r="AL28" i="27"/>
  <c r="AK28" i="27"/>
  <c r="AJ28" i="27"/>
  <c r="AI28"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Y27" i="27"/>
  <c r="AX27" i="27"/>
  <c r="AW27" i="27"/>
  <c r="AV27" i="27"/>
  <c r="AU27" i="27"/>
  <c r="AT27" i="27"/>
  <c r="AS27" i="27"/>
  <c r="AR27" i="27"/>
  <c r="AQ27" i="27"/>
  <c r="AP27" i="27"/>
  <c r="AO27"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Y26" i="27"/>
  <c r="AX26" i="27"/>
  <c r="AW26" i="27"/>
  <c r="AV26" i="27"/>
  <c r="AU26" i="27"/>
  <c r="AT26" i="27"/>
  <c r="AS26" i="27"/>
  <c r="AR26" i="27"/>
  <c r="AQ26" i="27"/>
  <c r="AP26" i="27"/>
  <c r="AO26" i="27"/>
  <c r="AN26" i="27"/>
  <c r="AM26" i="27"/>
  <c r="AL26" i="27"/>
  <c r="AK26" i="27"/>
  <c r="AJ26"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Y25" i="27"/>
  <c r="AX25" i="27"/>
  <c r="AW25" i="27"/>
  <c r="AV25" i="27"/>
  <c r="AU25" i="27"/>
  <c r="AT25" i="27"/>
  <c r="AS25" i="27"/>
  <c r="AR25" i="27"/>
  <c r="AQ25" i="27"/>
  <c r="AP25" i="27"/>
  <c r="AO25" i="27"/>
  <c r="AN25" i="27"/>
  <c r="AM25" i="27"/>
  <c r="AL25" i="27"/>
  <c r="AK25"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Y24" i="27"/>
  <c r="AX24" i="27"/>
  <c r="AW24" i="27"/>
  <c r="AV24" i="27"/>
  <c r="AU24" i="27"/>
  <c r="AT24" i="27"/>
  <c r="AS24" i="27"/>
  <c r="AR24" i="27"/>
  <c r="AQ24" i="27"/>
  <c r="AP24" i="27"/>
  <c r="AO24"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Z24" i="27" s="1"/>
  <c r="BC31" i="26" s="1"/>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Y20" i="27"/>
  <c r="AX20" i="27"/>
  <c r="AW20" i="27"/>
  <c r="AV20" i="27"/>
  <c r="AU20" i="27"/>
  <c r="AT20" i="27"/>
  <c r="AS20" i="27"/>
  <c r="AR20" i="27"/>
  <c r="AQ20" i="27"/>
  <c r="AP20" i="27"/>
  <c r="AO20" i="27"/>
  <c r="AN20" i="27"/>
  <c r="AM20" i="27"/>
  <c r="AL20" i="27"/>
  <c r="AK20" i="27"/>
  <c r="AJ20" i="27"/>
  <c r="AI20"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Y19" i="27"/>
  <c r="AX19" i="27"/>
  <c r="AW19" i="27"/>
  <c r="AV19" i="27"/>
  <c r="AU19" i="27"/>
  <c r="AT19" i="27"/>
  <c r="AS19" i="27"/>
  <c r="AR19" i="27"/>
  <c r="AQ19" i="27"/>
  <c r="AP19" i="27"/>
  <c r="AO19" i="27"/>
  <c r="AN19" i="27"/>
  <c r="AM19" i="27"/>
  <c r="AL19" i="27"/>
  <c r="AK19" i="27"/>
  <c r="AJ19" i="27"/>
  <c r="AI19"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Y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Y14" i="27"/>
  <c r="AX14" i="27"/>
  <c r="AW14" i="27"/>
  <c r="AV14" i="27"/>
  <c r="AU14" i="27"/>
  <c r="AT14" i="27"/>
  <c r="AS14" i="27"/>
  <c r="AR14" i="27"/>
  <c r="AQ14" i="27"/>
  <c r="AP14" i="27"/>
  <c r="AO14"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Y13" i="27"/>
  <c r="AX13" i="27"/>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Y12" i="27"/>
  <c r="AX12" i="27"/>
  <c r="AW12" i="27"/>
  <c r="AV12" i="27"/>
  <c r="AU12" i="27"/>
  <c r="AT12" i="27"/>
  <c r="AS12" i="27"/>
  <c r="AR12" i="27"/>
  <c r="AQ12" i="27"/>
  <c r="AP12" i="27"/>
  <c r="AO12" i="27"/>
  <c r="AN12" i="27"/>
  <c r="AM12" i="27"/>
  <c r="AL12" i="27"/>
  <c r="AK12" i="27"/>
  <c r="AJ12" i="27"/>
  <c r="AI12"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Z12" i="27" s="1"/>
  <c r="BC19" i="26" s="1"/>
  <c r="AY11" i="27"/>
  <c r="AX11" i="27"/>
  <c r="AW11" i="27"/>
  <c r="AV11" i="27"/>
  <c r="AU11" i="27"/>
  <c r="AT11" i="27"/>
  <c r="AS11" i="27"/>
  <c r="AR11" i="27"/>
  <c r="AQ11" i="27"/>
  <c r="AP11" i="27"/>
  <c r="AO11" i="27"/>
  <c r="AN11" i="27"/>
  <c r="AM11"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Y10" i="27"/>
  <c r="AX10" i="27"/>
  <c r="AW10" i="27"/>
  <c r="AV10" i="27"/>
  <c r="AU10" i="27"/>
  <c r="AT10" i="27"/>
  <c r="AS10" i="27"/>
  <c r="AR10" i="27"/>
  <c r="AQ10" i="27"/>
  <c r="AP10" i="27"/>
  <c r="AO10" i="27"/>
  <c r="AN10" i="27"/>
  <c r="AM10" i="27"/>
  <c r="AL10" i="27"/>
  <c r="AK10" i="27"/>
  <c r="AJ10"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Y9" i="27"/>
  <c r="AX9" i="27"/>
  <c r="AW9" i="27"/>
  <c r="AV9" i="27"/>
  <c r="AU9" i="27"/>
  <c r="AT9" i="27"/>
  <c r="AS9" i="27"/>
  <c r="AR9" i="27"/>
  <c r="AQ9" i="27"/>
  <c r="AP9" i="27"/>
  <c r="AO9" i="27"/>
  <c r="AN9" i="27"/>
  <c r="AM9" i="27"/>
  <c r="AL9" i="27"/>
  <c r="AK9" i="27"/>
  <c r="AJ9"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Y8" i="27"/>
  <c r="AX8" i="27"/>
  <c r="AW8" i="27"/>
  <c r="AV8" i="27"/>
  <c r="AU8" i="27"/>
  <c r="AT8" i="27"/>
  <c r="AS8" i="27"/>
  <c r="AR8" i="27"/>
  <c r="AQ8" i="27"/>
  <c r="AP8" i="27"/>
  <c r="AO8" i="27"/>
  <c r="AN8" i="27"/>
  <c r="AM8" i="27"/>
  <c r="AL8" i="27"/>
  <c r="AK8" i="27"/>
  <c r="AJ8"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Y7" i="27"/>
  <c r="AX7" i="27"/>
  <c r="AW7" i="27"/>
  <c r="AV7" i="27"/>
  <c r="AU7" i="27"/>
  <c r="AT7" i="27"/>
  <c r="AS7" i="27"/>
  <c r="AR7" i="27"/>
  <c r="AQ7" i="27"/>
  <c r="AP7" i="27"/>
  <c r="AO7" i="27"/>
  <c r="AN7" i="27"/>
  <c r="AM7" i="27"/>
  <c r="AL7" i="27"/>
  <c r="AK7" i="27"/>
  <c r="AJ7"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AZ7" i="27" s="1"/>
  <c r="BC14" i="26" s="1"/>
  <c r="C7" i="27"/>
  <c r="B7" i="27"/>
  <c r="AY6" i="27"/>
  <c r="AX6" i="27"/>
  <c r="AW6" i="27"/>
  <c r="AV6" i="27"/>
  <c r="AU6" i="27"/>
  <c r="AT6" i="27"/>
  <c r="AS6" i="27"/>
  <c r="AR6" i="27"/>
  <c r="AQ6" i="27"/>
  <c r="AP6" i="27"/>
  <c r="AO6" i="27"/>
  <c r="AN6" i="27"/>
  <c r="AM6" i="27"/>
  <c r="AL6" i="27"/>
  <c r="AK6" i="27"/>
  <c r="AJ6"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Y5" i="27"/>
  <c r="AX5" i="27"/>
  <c r="AW5" i="27"/>
  <c r="AV5" i="27"/>
  <c r="AU5" i="27"/>
  <c r="AT5" i="27"/>
  <c r="AS5" i="27"/>
  <c r="AR5" i="27"/>
  <c r="AQ5" i="27"/>
  <c r="AP5" i="27"/>
  <c r="AO5" i="27"/>
  <c r="AN5" i="27"/>
  <c r="AM5" i="27"/>
  <c r="AL5" i="27"/>
  <c r="AK5" i="27"/>
  <c r="AJ5" i="27"/>
  <c r="AI5" i="27"/>
  <c r="AH5" i="27"/>
  <c r="AG5" i="27"/>
  <c r="AF5" i="27"/>
  <c r="AE5" i="27"/>
  <c r="AD5" i="27"/>
  <c r="AC5" i="27"/>
  <c r="AB5" i="27"/>
  <c r="AA5" i="27"/>
  <c r="Z5" i="27"/>
  <c r="Y5" i="27"/>
  <c r="X5" i="27"/>
  <c r="W5" i="27"/>
  <c r="V5" i="27"/>
  <c r="U5" i="27"/>
  <c r="T5" i="27"/>
  <c r="S5" i="27"/>
  <c r="R5" i="27"/>
  <c r="Q5" i="27"/>
  <c r="P5" i="27"/>
  <c r="O5" i="27"/>
  <c r="N5" i="27"/>
  <c r="M5" i="27"/>
  <c r="L5" i="27"/>
  <c r="K5" i="27"/>
  <c r="J5" i="27"/>
  <c r="I5" i="27"/>
  <c r="H5" i="27"/>
  <c r="G5" i="27"/>
  <c r="F5" i="27"/>
  <c r="E5" i="27"/>
  <c r="D5" i="27"/>
  <c r="C5" i="27"/>
  <c r="B5" i="27"/>
  <c r="AY4" i="27"/>
  <c r="AX4" i="27"/>
  <c r="AW4" i="27"/>
  <c r="AV4" i="27"/>
  <c r="AU4" i="27"/>
  <c r="AT4" i="27"/>
  <c r="AS4" i="27"/>
  <c r="AR4" i="27"/>
  <c r="AQ4" i="27"/>
  <c r="AP4" i="27"/>
  <c r="AO4" i="27"/>
  <c r="AN4" i="27"/>
  <c r="AM4" i="27"/>
  <c r="AL4" i="27"/>
  <c r="AK4" i="27"/>
  <c r="AJ4" i="27"/>
  <c r="AI4" i="27"/>
  <c r="AH4" i="27"/>
  <c r="AG4" i="27"/>
  <c r="AF4" i="27"/>
  <c r="AE4" i="27"/>
  <c r="AD4" i="27"/>
  <c r="AC4" i="27"/>
  <c r="AB4" i="27"/>
  <c r="AA4" i="27"/>
  <c r="AA3" i="27"/>
  <c r="Z4" i="27"/>
  <c r="Y4" i="27"/>
  <c r="X4" i="27"/>
  <c r="W4" i="27"/>
  <c r="V4" i="27"/>
  <c r="U4" i="27"/>
  <c r="T4" i="27"/>
  <c r="S4" i="27"/>
  <c r="R4" i="27"/>
  <c r="Q4" i="27"/>
  <c r="P4" i="27"/>
  <c r="O4" i="27"/>
  <c r="N4" i="27"/>
  <c r="M4" i="27"/>
  <c r="L4" i="27"/>
  <c r="K4" i="27"/>
  <c r="J4" i="27"/>
  <c r="I4" i="27"/>
  <c r="H4" i="27"/>
  <c r="G4" i="27"/>
  <c r="F4" i="27"/>
  <c r="E4" i="27"/>
  <c r="D4" i="27"/>
  <c r="C4" i="27"/>
  <c r="BD12" i="43"/>
  <c r="BD13" i="43"/>
  <c r="BD14" i="43"/>
  <c r="BD15" i="43"/>
  <c r="BD16" i="43"/>
  <c r="BD17" i="43"/>
  <c r="BD18" i="43"/>
  <c r="BD19" i="43"/>
  <c r="BD20" i="43"/>
  <c r="BD21" i="43"/>
  <c r="BD22" i="43"/>
  <c r="BD23" i="43"/>
  <c r="BD24" i="43"/>
  <c r="BD25" i="43"/>
  <c r="BD26" i="43"/>
  <c r="BD27" i="43"/>
  <c r="BD28" i="43"/>
  <c r="BD29" i="43"/>
  <c r="BD30" i="43"/>
  <c r="BD31" i="43"/>
  <c r="BD32" i="43"/>
  <c r="BD33" i="43"/>
  <c r="BD34" i="43"/>
  <c r="BD35" i="43"/>
  <c r="BD36" i="43"/>
  <c r="BD37" i="43"/>
  <c r="BD38" i="43"/>
  <c r="BD39" i="43"/>
  <c r="BD40" i="43"/>
  <c r="BD41" i="43"/>
  <c r="BG41" i="43"/>
  <c r="BD42" i="43"/>
  <c r="BD43" i="43"/>
  <c r="BD44" i="43"/>
  <c r="BD45" i="43"/>
  <c r="BD46" i="43"/>
  <c r="BD47" i="43"/>
  <c r="BD48" i="43"/>
  <c r="BD49" i="43"/>
  <c r="BD50" i="43"/>
  <c r="BD51" i="43"/>
  <c r="BD52" i="43"/>
  <c r="BD53" i="43"/>
  <c r="BD54" i="43"/>
  <c r="BD55" i="43"/>
  <c r="E58" i="43"/>
  <c r="BD4" i="24" s="1"/>
  <c r="F58" i="43"/>
  <c r="G58" i="43"/>
  <c r="K10" i="28" s="1"/>
  <c r="H58" i="43"/>
  <c r="I58" i="43"/>
  <c r="J58" i="43"/>
  <c r="G52" i="24" s="1"/>
  <c r="K58" i="43"/>
  <c r="BD10" i="24" s="1"/>
  <c r="H52" i="24"/>
  <c r="H64" i="24" s="1"/>
  <c r="A67" i="24"/>
  <c r="A88" i="24" s="1"/>
  <c r="BC88" i="24" s="1"/>
  <c r="L58" i="43"/>
  <c r="BD11" i="24" s="1"/>
  <c r="M58" i="43"/>
  <c r="J52" i="24" s="1"/>
  <c r="N58" i="43"/>
  <c r="R10" i="28" s="1"/>
  <c r="O58" i="43"/>
  <c r="S10" i="28" s="1"/>
  <c r="P58" i="43"/>
  <c r="BD15" i="24" s="1"/>
  <c r="Q58" i="43"/>
  <c r="BD16" i="24" s="1"/>
  <c r="R58" i="43"/>
  <c r="O52" i="24" s="1"/>
  <c r="S58" i="43"/>
  <c r="W10" i="28" s="1"/>
  <c r="A66" i="24"/>
  <c r="T58" i="43"/>
  <c r="X10" i="28" s="1"/>
  <c r="Q52" i="24"/>
  <c r="U58" i="43"/>
  <c r="R52" i="24" s="1"/>
  <c r="V58" i="43"/>
  <c r="Z10" i="28" s="1"/>
  <c r="W58" i="43"/>
  <c r="BD22" i="24" s="1"/>
  <c r="X58" i="43"/>
  <c r="U52" i="24" s="1"/>
  <c r="Y58" i="43"/>
  <c r="AC10" i="28" s="1"/>
  <c r="Z58" i="43"/>
  <c r="W52" i="24" s="1"/>
  <c r="AA58" i="43"/>
  <c r="AE10" i="28" s="1"/>
  <c r="AB58" i="43"/>
  <c r="AF10" i="28" s="1"/>
  <c r="AC58" i="43"/>
  <c r="Z52" i="24" s="1"/>
  <c r="AD58" i="43"/>
  <c r="AA52" i="24"/>
  <c r="AE58" i="43"/>
  <c r="BD30" i="24" s="1"/>
  <c r="AF58" i="43"/>
  <c r="BD31" i="24"/>
  <c r="AG58" i="43"/>
  <c r="AK10" i="28" s="1"/>
  <c r="AH58" i="43"/>
  <c r="BD33" i="24"/>
  <c r="AI58" i="43"/>
  <c r="BD34" i="24" s="1"/>
  <c r="AJ58" i="43"/>
  <c r="BD35" i="24"/>
  <c r="AK58" i="43"/>
  <c r="BD36" i="24" s="1"/>
  <c r="AL58" i="43"/>
  <c r="AM58" i="43"/>
  <c r="AN58" i="43"/>
  <c r="AO58" i="43"/>
  <c r="AL52" i="24"/>
  <c r="AP58" i="43"/>
  <c r="AM52" i="24" s="1"/>
  <c r="AQ58" i="43"/>
  <c r="BD42" i="24"/>
  <c r="AR58" i="43"/>
  <c r="AR61" i="43" s="1"/>
  <c r="AS58" i="43"/>
  <c r="BD44" i="24" s="1"/>
  <c r="AT58" i="43"/>
  <c r="AU58" i="43"/>
  <c r="BD46" i="24" s="1"/>
  <c r="AV58" i="43"/>
  <c r="AW58" i="43"/>
  <c r="BD48" i="24"/>
  <c r="AX58" i="43"/>
  <c r="BD49" i="24" s="1"/>
  <c r="AY58" i="43"/>
  <c r="BC10" i="28"/>
  <c r="AZ58" i="43"/>
  <c r="AW52" i="24" s="1"/>
  <c r="BA58" i="43"/>
  <c r="BD52" i="24" s="1"/>
  <c r="BB58" i="43"/>
  <c r="AY52" i="24" s="1"/>
  <c r="E59" i="43"/>
  <c r="B53" i="24" s="1"/>
  <c r="F59" i="43"/>
  <c r="C53" i="24" s="1"/>
  <c r="G59" i="43"/>
  <c r="H59" i="43"/>
  <c r="E53" i="24" s="1"/>
  <c r="I59" i="43"/>
  <c r="F53" i="24" s="1"/>
  <c r="J59" i="43"/>
  <c r="N11" i="28" s="1"/>
  <c r="K59" i="43"/>
  <c r="H53" i="24" s="1"/>
  <c r="L59" i="43"/>
  <c r="I53" i="24" s="1"/>
  <c r="M59" i="43"/>
  <c r="N59" i="43"/>
  <c r="R11" i="28" s="1"/>
  <c r="O59" i="43"/>
  <c r="L53" i="24" s="1"/>
  <c r="P59" i="43"/>
  <c r="M53" i="24" s="1"/>
  <c r="Q59" i="43"/>
  <c r="U11" i="28" s="1"/>
  <c r="R59" i="43"/>
  <c r="V11" i="28" s="1"/>
  <c r="S59" i="43"/>
  <c r="T59" i="43"/>
  <c r="Q53" i="24" s="1"/>
  <c r="U59" i="43"/>
  <c r="R53" i="24" s="1"/>
  <c r="V59" i="43"/>
  <c r="S53" i="24" s="1"/>
  <c r="W59" i="43"/>
  <c r="X59" i="43"/>
  <c r="U53" i="24" s="1"/>
  <c r="Y59" i="43"/>
  <c r="V53" i="24" s="1"/>
  <c r="A65" i="24"/>
  <c r="E65" i="24" s="1"/>
  <c r="Z59" i="43"/>
  <c r="AA59" i="43"/>
  <c r="X53" i="24" s="1"/>
  <c r="AB59" i="43"/>
  <c r="Y53" i="24" s="1"/>
  <c r="AC59" i="43"/>
  <c r="AG11" i="28" s="1"/>
  <c r="AD59" i="43"/>
  <c r="AA53" i="24" s="1"/>
  <c r="AE59" i="43"/>
  <c r="AF59" i="43"/>
  <c r="AC53" i="24" s="1"/>
  <c r="AG59" i="43"/>
  <c r="AD53" i="24"/>
  <c r="AH59" i="43"/>
  <c r="AI59" i="43"/>
  <c r="AM11" i="28"/>
  <c r="AJ59" i="43"/>
  <c r="AK59" i="43"/>
  <c r="AH53" i="24" s="1"/>
  <c r="AL59" i="43"/>
  <c r="AI53" i="24"/>
  <c r="AM59" i="43"/>
  <c r="AJ53" i="24"/>
  <c r="AN59" i="43"/>
  <c r="AO59" i="43"/>
  <c r="AL53" i="24" s="1"/>
  <c r="AP59" i="43"/>
  <c r="AT11" i="28" s="1"/>
  <c r="AQ59" i="43"/>
  <c r="AR59" i="43"/>
  <c r="AS59" i="43"/>
  <c r="AW11" i="28"/>
  <c r="AT59" i="43"/>
  <c r="AU59" i="43"/>
  <c r="AR53" i="24" s="1"/>
  <c r="AV59" i="43"/>
  <c r="AW59" i="43"/>
  <c r="AX59" i="43"/>
  <c r="AY59" i="43"/>
  <c r="AV53" i="24"/>
  <c r="AZ59" i="43"/>
  <c r="BA59" i="43"/>
  <c r="AX53" i="24" s="1"/>
  <c r="BB59" i="43"/>
  <c r="E60" i="43"/>
  <c r="B54" i="24" s="1"/>
  <c r="F60" i="43"/>
  <c r="C54" i="24" s="1"/>
  <c r="G60" i="43"/>
  <c r="D54" i="24" s="1"/>
  <c r="H60" i="43"/>
  <c r="L12" i="28" s="1"/>
  <c r="I60" i="43"/>
  <c r="J60" i="43"/>
  <c r="N12" i="28" s="1"/>
  <c r="K60" i="43"/>
  <c r="H54" i="24" s="1"/>
  <c r="L60" i="43"/>
  <c r="I54" i="24" s="1"/>
  <c r="M60" i="43"/>
  <c r="J54" i="24" s="1"/>
  <c r="N60" i="43"/>
  <c r="R12" i="28" s="1"/>
  <c r="O60" i="43"/>
  <c r="L54" i="24" s="1"/>
  <c r="A64" i="24"/>
  <c r="P60" i="43"/>
  <c r="M54" i="24" s="1"/>
  <c r="Q60" i="43"/>
  <c r="N54" i="24" s="1"/>
  <c r="R60" i="43"/>
  <c r="S60" i="43"/>
  <c r="P54" i="24" s="1"/>
  <c r="T60" i="43"/>
  <c r="Q54" i="24" s="1"/>
  <c r="U60" i="43"/>
  <c r="Y12" i="28" s="1"/>
  <c r="V60" i="43"/>
  <c r="S54" i="24" s="1"/>
  <c r="W60" i="43"/>
  <c r="X60" i="43"/>
  <c r="U54" i="24" s="1"/>
  <c r="Y60" i="43"/>
  <c r="AC12" i="28" s="1"/>
  <c r="Z60" i="43"/>
  <c r="AD12" i="28" s="1"/>
  <c r="AA60" i="43"/>
  <c r="AB60" i="43"/>
  <c r="Y54" i="24" s="1"/>
  <c r="AC60" i="43"/>
  <c r="Z54" i="24" s="1"/>
  <c r="Z80" i="24"/>
  <c r="AD60" i="43"/>
  <c r="AA54" i="24"/>
  <c r="AE60" i="43"/>
  <c r="AI12" i="28"/>
  <c r="AF60" i="43"/>
  <c r="AC54" i="24" s="1"/>
  <c r="AG60" i="43"/>
  <c r="AH60" i="43"/>
  <c r="AI60" i="43"/>
  <c r="AJ60" i="43"/>
  <c r="AK60" i="43"/>
  <c r="AL60" i="43"/>
  <c r="AP12" i="28"/>
  <c r="AM60" i="43"/>
  <c r="AN60" i="43"/>
  <c r="AR12" i="28"/>
  <c r="AO60" i="43"/>
  <c r="AP60" i="43"/>
  <c r="AM54" i="24"/>
  <c r="AQ60" i="43"/>
  <c r="AN54" i="24" s="1"/>
  <c r="AR60" i="43"/>
  <c r="AS60" i="43"/>
  <c r="AT60" i="43"/>
  <c r="AQ54" i="24"/>
  <c r="AU60" i="43"/>
  <c r="AV60" i="43"/>
  <c r="AS54" i="24"/>
  <c r="AW60" i="43"/>
  <c r="AX60" i="43"/>
  <c r="AU54" i="24"/>
  <c r="AY60" i="43"/>
  <c r="AZ60" i="43"/>
  <c r="AW54" i="24" s="1"/>
  <c r="BA60" i="43"/>
  <c r="BE12" i="28"/>
  <c r="BB60" i="43"/>
  <c r="BF12" i="28" s="1"/>
  <c r="E63" i="43"/>
  <c r="F63" i="43"/>
  <c r="G63" i="43"/>
  <c r="H63" i="43"/>
  <c r="I63" i="43"/>
  <c r="J63" i="43"/>
  <c r="K63" i="43"/>
  <c r="L63" i="43"/>
  <c r="M63" i="43"/>
  <c r="N63" i="43"/>
  <c r="O63" i="43"/>
  <c r="P63" i="43"/>
  <c r="Q63" i="43"/>
  <c r="R63" i="43"/>
  <c r="S63" i="43"/>
  <c r="T63" i="43"/>
  <c r="U63" i="43"/>
  <c r="V63" i="43"/>
  <c r="W63" i="43"/>
  <c r="X63" i="43"/>
  <c r="Y63" i="43"/>
  <c r="Z63" i="43"/>
  <c r="AA63" i="43"/>
  <c r="AB63" i="43"/>
  <c r="AC63" i="43"/>
  <c r="AD63" i="43"/>
  <c r="AE63" i="43"/>
  <c r="AF63" i="43"/>
  <c r="AG63" i="43"/>
  <c r="AH63" i="43"/>
  <c r="AI63" i="43"/>
  <c r="AJ63" i="43"/>
  <c r="AK63" i="43"/>
  <c r="AL63" i="43"/>
  <c r="AM63" i="43"/>
  <c r="AN63" i="43"/>
  <c r="AO63" i="43"/>
  <c r="AP63" i="43"/>
  <c r="AQ63" i="43"/>
  <c r="AR63" i="43"/>
  <c r="AS63" i="43"/>
  <c r="AT63" i="43"/>
  <c r="AU63" i="43"/>
  <c r="AV63" i="43"/>
  <c r="AW63" i="43"/>
  <c r="AX63" i="43"/>
  <c r="AY63" i="43"/>
  <c r="AZ63" i="43"/>
  <c r="BA63" i="43"/>
  <c r="BB63" i="43"/>
  <c r="C64" i="43"/>
  <c r="C65" i="43"/>
  <c r="C66" i="43"/>
  <c r="C67" i="43"/>
  <c r="F70" i="43"/>
  <c r="K70" i="43"/>
  <c r="P70" i="43"/>
  <c r="U70" i="43"/>
  <c r="Z70" i="43"/>
  <c r="AA3" i="24"/>
  <c r="AB3" i="24"/>
  <c r="AC3" i="24"/>
  <c r="AC80" i="24" s="1"/>
  <c r="AD3" i="24"/>
  <c r="AE3" i="24"/>
  <c r="AF3" i="24"/>
  <c r="AG3" i="24"/>
  <c r="AG66" i="24" s="1"/>
  <c r="AH3" i="24"/>
  <c r="AI3" i="24"/>
  <c r="AJ3" i="24"/>
  <c r="AK3" i="24"/>
  <c r="AL3" i="24"/>
  <c r="AM3" i="24"/>
  <c r="AN3" i="24"/>
  <c r="AO3" i="24"/>
  <c r="AP3" i="24"/>
  <c r="AQ3" i="24"/>
  <c r="AR3" i="24"/>
  <c r="AS3" i="24"/>
  <c r="AT3" i="24"/>
  <c r="AU3" i="24"/>
  <c r="AV3" i="24"/>
  <c r="AW3" i="24"/>
  <c r="AX3" i="24"/>
  <c r="AY3" i="24"/>
  <c r="B4" i="24"/>
  <c r="C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B5" i="24"/>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B6"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B7"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B8"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B9"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B10"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B11"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B12"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B13"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B14"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B15"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B16" i="24"/>
  <c r="C16" i="24"/>
  <c r="D16" i="24"/>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B17"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B18"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B19"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B20"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B21"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B22"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B23"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B24"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B25"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B26"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B27"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B28"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B29"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B30"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B31"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B32"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B33"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B34"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B35"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B36"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B37"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B38"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B39"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B40"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BD40" i="24"/>
  <c r="B41"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B42"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B43"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B44"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B45"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B46"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B47"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B48"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F53" i="24"/>
  <c r="AH54"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A68" i="24"/>
  <c r="BC68" i="24" s="1"/>
  <c r="BD12" i="26"/>
  <c r="BD13" i="26"/>
  <c r="BD14" i="26"/>
  <c r="BD15" i="26"/>
  <c r="BD16" i="26"/>
  <c r="BD17" i="26"/>
  <c r="BD18" i="26"/>
  <c r="BD19" i="26"/>
  <c r="BD20" i="26"/>
  <c r="BD21" i="26"/>
  <c r="BD22" i="26"/>
  <c r="BD23" i="26"/>
  <c r="BD24" i="26"/>
  <c r="BD25" i="26"/>
  <c r="BD26" i="26"/>
  <c r="BD27" i="26"/>
  <c r="BD28" i="26"/>
  <c r="BD29" i="26"/>
  <c r="BD30" i="26"/>
  <c r="BD31" i="26"/>
  <c r="BD32" i="26"/>
  <c r="BD33" i="26"/>
  <c r="BD34" i="26"/>
  <c r="BD35" i="26"/>
  <c r="BD36" i="26"/>
  <c r="BD37" i="26"/>
  <c r="BD38" i="26"/>
  <c r="BD39" i="26"/>
  <c r="BD40" i="26"/>
  <c r="BD41" i="26"/>
  <c r="BG41" i="26"/>
  <c r="BD42" i="26"/>
  <c r="BD43" i="26"/>
  <c r="BD44" i="26"/>
  <c r="BD45" i="26"/>
  <c r="BD46" i="26"/>
  <c r="BD47" i="26"/>
  <c r="BD48" i="26"/>
  <c r="BD49" i="26"/>
  <c r="BD50" i="26"/>
  <c r="BD51" i="26"/>
  <c r="BD52" i="26"/>
  <c r="BD53" i="26"/>
  <c r="BD54" i="26"/>
  <c r="BD55" i="26"/>
  <c r="C52" i="27"/>
  <c r="D52" i="27"/>
  <c r="E52" i="27"/>
  <c r="E64" i="27" s="1"/>
  <c r="I52" i="27"/>
  <c r="M52" i="27"/>
  <c r="BD17" i="27"/>
  <c r="BD27" i="27"/>
  <c r="BD29" i="27"/>
  <c r="AE58" i="26"/>
  <c r="AF58" i="26"/>
  <c r="AG58" i="26"/>
  <c r="AD52" i="27"/>
  <c r="AH58" i="26"/>
  <c r="BD33" i="27"/>
  <c r="AI58" i="26"/>
  <c r="AJ58" i="26"/>
  <c r="AG52" i="27"/>
  <c r="AK58" i="26"/>
  <c r="AL58" i="26"/>
  <c r="AM58" i="26"/>
  <c r="BD38" i="27" s="1"/>
  <c r="AN58" i="26"/>
  <c r="AK52" i="27" s="1"/>
  <c r="BD39" i="27"/>
  <c r="AO58" i="26"/>
  <c r="AP58" i="26"/>
  <c r="AM52" i="27"/>
  <c r="AQ58" i="26"/>
  <c r="AR58" i="26"/>
  <c r="AV14" i="28"/>
  <c r="AS58" i="26"/>
  <c r="AT58" i="26"/>
  <c r="AQ52" i="27"/>
  <c r="AU58" i="26"/>
  <c r="AY14" i="28"/>
  <c r="AV58" i="26"/>
  <c r="BD47" i="27"/>
  <c r="AW58" i="26"/>
  <c r="BD48" i="27"/>
  <c r="AX58" i="26"/>
  <c r="AU52" i="27"/>
  <c r="AY58" i="26"/>
  <c r="BC14" i="28" s="1"/>
  <c r="BD50" i="27"/>
  <c r="AZ58" i="26"/>
  <c r="BD14" i="28"/>
  <c r="BA58" i="26"/>
  <c r="BB58" i="26"/>
  <c r="E59" i="26"/>
  <c r="B53" i="27" s="1"/>
  <c r="F59" i="26"/>
  <c r="J15" i="28" s="1"/>
  <c r="G59" i="26"/>
  <c r="D53" i="27" s="1"/>
  <c r="H59" i="26"/>
  <c r="E53" i="27" s="1"/>
  <c r="I59" i="26"/>
  <c r="M15" i="28" s="1"/>
  <c r="J59" i="26"/>
  <c r="N15" i="28" s="1"/>
  <c r="K59" i="26"/>
  <c r="H53" i="27" s="1"/>
  <c r="L59" i="26"/>
  <c r="P15" i="28" s="1"/>
  <c r="M59" i="26"/>
  <c r="Q15" i="28" s="1"/>
  <c r="N59" i="26"/>
  <c r="R15" i="28" s="1"/>
  <c r="O59" i="26"/>
  <c r="S15" i="28" s="1"/>
  <c r="P59" i="26"/>
  <c r="M53" i="27" s="1"/>
  <c r="Q59" i="26"/>
  <c r="N53" i="27" s="1"/>
  <c r="R59" i="26"/>
  <c r="O53" i="27" s="1"/>
  <c r="O71" i="27" s="1"/>
  <c r="S59" i="26"/>
  <c r="P53" i="27" s="1"/>
  <c r="T59" i="26"/>
  <c r="Q53" i="27" s="1"/>
  <c r="U59" i="26"/>
  <c r="Y15" i="28" s="1"/>
  <c r="V59" i="26"/>
  <c r="S53" i="27" s="1"/>
  <c r="W59" i="26"/>
  <c r="AA15" i="28" s="1"/>
  <c r="X59" i="26"/>
  <c r="U53" i="27" s="1"/>
  <c r="Y59" i="26"/>
  <c r="AC15" i="28" s="1"/>
  <c r="Z59" i="26"/>
  <c r="W53" i="27" s="1"/>
  <c r="AA59" i="26"/>
  <c r="X53" i="27" s="1"/>
  <c r="AB59" i="26"/>
  <c r="AF15" i="28" s="1"/>
  <c r="AC59" i="26"/>
  <c r="Z53" i="27"/>
  <c r="AD59" i="26"/>
  <c r="AA53" i="27" s="1"/>
  <c r="AE59" i="26"/>
  <c r="AB53" i="27" s="1"/>
  <c r="AF59" i="26"/>
  <c r="AG59" i="26"/>
  <c r="AK15" i="28"/>
  <c r="AH59" i="26"/>
  <c r="AL15" i="28" s="1"/>
  <c r="AI59" i="26"/>
  <c r="AJ59" i="26"/>
  <c r="AN15" i="28"/>
  <c r="AK59" i="26"/>
  <c r="AH53" i="27" s="1"/>
  <c r="AL59" i="26"/>
  <c r="AM59" i="26"/>
  <c r="AJ53" i="27"/>
  <c r="AN59" i="26"/>
  <c r="AR15" i="28" s="1"/>
  <c r="AO59" i="26"/>
  <c r="AL53" i="27"/>
  <c r="AP59" i="26"/>
  <c r="AQ59" i="26"/>
  <c r="AU15" i="28" s="1"/>
  <c r="AN53" i="27"/>
  <c r="AR59" i="26"/>
  <c r="AS59" i="26"/>
  <c r="AW15" i="28"/>
  <c r="AT59" i="26"/>
  <c r="AQ53" i="27" s="1"/>
  <c r="AX15" i="28"/>
  <c r="AU59" i="26"/>
  <c r="AY15" i="28" s="1"/>
  <c r="AV59" i="26"/>
  <c r="AW59" i="26"/>
  <c r="AT53" i="27" s="1"/>
  <c r="AX59" i="26"/>
  <c r="AY59" i="26"/>
  <c r="AZ59" i="26"/>
  <c r="BA59" i="26"/>
  <c r="BE15" i="28" s="1"/>
  <c r="BB59" i="26"/>
  <c r="E60" i="26"/>
  <c r="I16" i="28" s="1"/>
  <c r="F60" i="26"/>
  <c r="J16" i="28" s="1"/>
  <c r="G60" i="26"/>
  <c r="D54" i="27" s="1"/>
  <c r="H60" i="26"/>
  <c r="L16" i="28" s="1"/>
  <c r="I60" i="26"/>
  <c r="F54" i="27" s="1"/>
  <c r="F78" i="27" s="1"/>
  <c r="J60" i="26"/>
  <c r="G54" i="27" s="1"/>
  <c r="K60" i="26"/>
  <c r="H54" i="27" s="1"/>
  <c r="L60" i="26"/>
  <c r="P16" i="28" s="1"/>
  <c r="M60" i="26"/>
  <c r="J54" i="27" s="1"/>
  <c r="J78" i="27" s="1"/>
  <c r="N60" i="26"/>
  <c r="O60" i="26"/>
  <c r="S16" i="28" s="1"/>
  <c r="P60" i="26"/>
  <c r="T16" i="28" s="1"/>
  <c r="Q60" i="26"/>
  <c r="N54" i="27" s="1"/>
  <c r="R60" i="26"/>
  <c r="O54" i="27" s="1"/>
  <c r="S60" i="26"/>
  <c r="P54" i="27" s="1"/>
  <c r="T60" i="26"/>
  <c r="X16" i="28" s="1"/>
  <c r="U60" i="26"/>
  <c r="Y16" i="28" s="1"/>
  <c r="V60" i="26"/>
  <c r="Z16" i="28" s="1"/>
  <c r="W60" i="26"/>
  <c r="X60" i="26"/>
  <c r="AB16" i="28" s="1"/>
  <c r="Y60" i="26"/>
  <c r="AC16" i="28" s="1"/>
  <c r="Z60" i="26"/>
  <c r="W54" i="27" s="1"/>
  <c r="AA60" i="26"/>
  <c r="X54" i="27" s="1"/>
  <c r="AB60" i="26"/>
  <c r="AF16" i="28"/>
  <c r="AC60" i="26"/>
  <c r="Z54" i="27" s="1"/>
  <c r="AD60" i="26"/>
  <c r="AA54" i="27" s="1"/>
  <c r="AE60" i="26"/>
  <c r="AF60" i="26"/>
  <c r="AC54" i="27"/>
  <c r="AG60" i="26"/>
  <c r="AK16" i="28" s="1"/>
  <c r="AD54" i="27"/>
  <c r="AH60" i="26"/>
  <c r="AL16" i="28"/>
  <c r="AI60" i="26"/>
  <c r="AF54" i="27"/>
  <c r="AJ60" i="26"/>
  <c r="AG54" i="27"/>
  <c r="AK60" i="26"/>
  <c r="AO16" i="28"/>
  <c r="AL60" i="26"/>
  <c r="AP16" i="28"/>
  <c r="AM60" i="26"/>
  <c r="AJ54" i="27" s="1"/>
  <c r="AQ16" i="28"/>
  <c r="AN60" i="26"/>
  <c r="AO60" i="26"/>
  <c r="AP60" i="26"/>
  <c r="AT16" i="28"/>
  <c r="AQ60" i="26"/>
  <c r="AR60" i="26"/>
  <c r="AS60" i="26"/>
  <c r="AW16" i="28"/>
  <c r="AT60" i="26"/>
  <c r="AU60" i="26"/>
  <c r="AR54" i="27" s="1"/>
  <c r="AY16" i="28"/>
  <c r="AV60" i="26"/>
  <c r="AW60" i="26"/>
  <c r="AT54" i="27"/>
  <c r="AX60" i="26"/>
  <c r="AY60" i="26"/>
  <c r="AZ60" i="26"/>
  <c r="AW54" i="27"/>
  <c r="BA60" i="26"/>
  <c r="AX54" i="27"/>
  <c r="BB60" i="26"/>
  <c r="AY54" i="27"/>
  <c r="E63" i="26"/>
  <c r="F63" i="26"/>
  <c r="G63" i="26"/>
  <c r="H63" i="26"/>
  <c r="I63" i="26"/>
  <c r="J63" i="26"/>
  <c r="K63" i="26"/>
  <c r="L63" i="26"/>
  <c r="M63" i="26"/>
  <c r="N63" i="26"/>
  <c r="O63" i="26"/>
  <c r="P63" i="26"/>
  <c r="Q63" i="26"/>
  <c r="R63" i="26"/>
  <c r="S63" i="26"/>
  <c r="T63" i="26"/>
  <c r="U63" i="26"/>
  <c r="V63" i="26"/>
  <c r="W63" i="26"/>
  <c r="X63" i="26"/>
  <c r="Y63" i="26"/>
  <c r="Z63" i="26"/>
  <c r="AA63" i="26"/>
  <c r="AB63" i="26"/>
  <c r="AC63" i="26"/>
  <c r="AD63" i="26"/>
  <c r="AE63" i="26"/>
  <c r="AF63" i="26"/>
  <c r="AG63" i="26"/>
  <c r="AH63" i="26"/>
  <c r="AI63" i="26"/>
  <c r="AJ63" i="26"/>
  <c r="AK63" i="26"/>
  <c r="AL63" i="26"/>
  <c r="AM63" i="26"/>
  <c r="AN63" i="26"/>
  <c r="AO63" i="26"/>
  <c r="AP63" i="26"/>
  <c r="AQ63" i="26"/>
  <c r="AR63" i="26"/>
  <c r="AS63" i="26"/>
  <c r="AT63" i="26"/>
  <c r="AU63" i="26"/>
  <c r="AV63" i="26"/>
  <c r="AW63" i="26"/>
  <c r="AX63" i="26"/>
  <c r="AY63" i="26"/>
  <c r="AZ63" i="26"/>
  <c r="BA63" i="26"/>
  <c r="BB63" i="26"/>
  <c r="C64" i="26"/>
  <c r="C65" i="26"/>
  <c r="C66" i="26"/>
  <c r="C67" i="26"/>
  <c r="F70" i="26"/>
  <c r="K70" i="26"/>
  <c r="P70" i="26"/>
  <c r="U70" i="26"/>
  <c r="Z70" i="26"/>
  <c r="AB3" i="27"/>
  <c r="AC3" i="27"/>
  <c r="AD3" i="27"/>
  <c r="AD74" i="27" s="1"/>
  <c r="AE3" i="27"/>
  <c r="AE64" i="27" s="1"/>
  <c r="AF3" i="27"/>
  <c r="AG3" i="27"/>
  <c r="AH3" i="27"/>
  <c r="AI3" i="27"/>
  <c r="AJ3" i="27"/>
  <c r="AK3" i="27"/>
  <c r="AL3" i="27"/>
  <c r="AL85" i="27" s="1"/>
  <c r="AM3" i="27"/>
  <c r="AN3" i="27"/>
  <c r="AO3" i="27"/>
  <c r="AP3" i="27"/>
  <c r="AQ3" i="27"/>
  <c r="AR3" i="27"/>
  <c r="AS3" i="27"/>
  <c r="AT3" i="27"/>
  <c r="AU3" i="27"/>
  <c r="AV3" i="27"/>
  <c r="AW3" i="27"/>
  <c r="AX3" i="27"/>
  <c r="AY3" i="27"/>
  <c r="B4" i="27"/>
  <c r="S52" i="27"/>
  <c r="AD53" i="27"/>
  <c r="AR53" i="27"/>
  <c r="AU53" i="27"/>
  <c r="AY53" i="27"/>
  <c r="BG54" i="27"/>
  <c r="B61" i="27"/>
  <c r="C61" i="27"/>
  <c r="D61" i="27"/>
  <c r="E61" i="27"/>
  <c r="F61" i="27"/>
  <c r="G61" i="27"/>
  <c r="H61" i="27"/>
  <c r="I61" i="27"/>
  <c r="J61" i="27"/>
  <c r="K61" i="27"/>
  <c r="L61" i="27"/>
  <c r="M61" i="27"/>
  <c r="N61" i="27"/>
  <c r="O61" i="27"/>
  <c r="P61" i="27"/>
  <c r="Q61" i="27"/>
  <c r="R61" i="27"/>
  <c r="S61" i="27"/>
  <c r="T61" i="27"/>
  <c r="U61" i="27"/>
  <c r="V61" i="27"/>
  <c r="W61" i="27"/>
  <c r="X61" i="27"/>
  <c r="Y61" i="27"/>
  <c r="Z61" i="27"/>
  <c r="AA61" i="27"/>
  <c r="AB61" i="27"/>
  <c r="AC61" i="27"/>
  <c r="AD61" i="27"/>
  <c r="AE61" i="27"/>
  <c r="AF61" i="27"/>
  <c r="AG61" i="27"/>
  <c r="AH61" i="27"/>
  <c r="AI61" i="27"/>
  <c r="AJ61" i="27"/>
  <c r="AK61" i="27"/>
  <c r="AL61" i="27"/>
  <c r="AM61" i="27"/>
  <c r="AN61" i="27"/>
  <c r="AO61" i="27"/>
  <c r="AP61" i="27"/>
  <c r="AQ61" i="27"/>
  <c r="AR61" i="27"/>
  <c r="AS61" i="27"/>
  <c r="AT61" i="27"/>
  <c r="AU61" i="27"/>
  <c r="AV61" i="27"/>
  <c r="AW61" i="27"/>
  <c r="AX61" i="27"/>
  <c r="AY61" i="27"/>
  <c r="A64" i="27"/>
  <c r="A65" i="27"/>
  <c r="A66" i="27"/>
  <c r="A67" i="27"/>
  <c r="A68" i="27"/>
  <c r="B1" i="28"/>
  <c r="AJ10" i="28"/>
  <c r="AR14" i="28"/>
  <c r="AP15" i="28"/>
  <c r="BB15" i="28"/>
  <c r="BF15" i="28"/>
  <c r="AN16" i="28"/>
  <c r="G54" i="24"/>
  <c r="V78" i="24"/>
  <c r="V52" i="24"/>
  <c r="R78" i="24"/>
  <c r="F54" i="24"/>
  <c r="F78" i="24" s="1"/>
  <c r="U85" i="24"/>
  <c r="Q87" i="24"/>
  <c r="Q71" i="24"/>
  <c r="M73" i="24"/>
  <c r="I87" i="24"/>
  <c r="I66" i="24"/>
  <c r="E89" i="24"/>
  <c r="E66" i="24"/>
  <c r="P73" i="24"/>
  <c r="X52" i="24"/>
  <c r="X82" i="24"/>
  <c r="X87" i="24"/>
  <c r="T87" i="24"/>
  <c r="T64" i="24"/>
  <c r="P71" i="24"/>
  <c r="P87" i="24"/>
  <c r="L66" i="24"/>
  <c r="L85" i="24"/>
  <c r="H80" i="24"/>
  <c r="H82" i="24"/>
  <c r="D73" i="24"/>
  <c r="D80" i="24"/>
  <c r="D87" i="24"/>
  <c r="Q80" i="24"/>
  <c r="AS52" i="27"/>
  <c r="AM16" i="28"/>
  <c r="BA15" i="28"/>
  <c r="AY54" i="24"/>
  <c r="AX12" i="28"/>
  <c r="AP54" i="27"/>
  <c r="AH54" i="27"/>
  <c r="AS11" i="28"/>
  <c r="AV52" i="24"/>
  <c r="AF52" i="24"/>
  <c r="AY10" i="28"/>
  <c r="AB52" i="24"/>
  <c r="AQ14" i="28"/>
  <c r="AJ52" i="27"/>
  <c r="AM14" i="28"/>
  <c r="AV52" i="27"/>
  <c r="AR52" i="27"/>
  <c r="BD46" i="27"/>
  <c r="AL61" i="26"/>
  <c r="AL66" i="26" s="1"/>
  <c r="AL64" i="26"/>
  <c r="AL67" i="26" s="1"/>
  <c r="AG10" i="28"/>
  <c r="AX14" i="28"/>
  <c r="AI14" i="28"/>
  <c r="AG53" i="27"/>
  <c r="BD49" i="27"/>
  <c r="BD41" i="27"/>
  <c r="BD45" i="27"/>
  <c r="BD16" i="28"/>
  <c r="BB14" i="28"/>
  <c r="AT14" i="28"/>
  <c r="AK53" i="27"/>
  <c r="AE61" i="26"/>
  <c r="AB55" i="27" s="1"/>
  <c r="AE54" i="27"/>
  <c r="BA16" i="28"/>
  <c r="AT52" i="27"/>
  <c r="AH52" i="27"/>
  <c r="AT12" i="28"/>
  <c r="AL10" i="28"/>
  <c r="AI71" i="27"/>
  <c r="N85" i="27"/>
  <c r="V85" i="27"/>
  <c r="AU71" i="27"/>
  <c r="AM72" i="27"/>
  <c r="K52" i="27"/>
  <c r="K85" i="27"/>
  <c r="AW52" i="27"/>
  <c r="AS15" i="28"/>
  <c r="AZ14" i="28"/>
  <c r="A74" i="27"/>
  <c r="BC74" i="27" s="1"/>
  <c r="AB54" i="27"/>
  <c r="AP53" i="27"/>
  <c r="AI54" i="27"/>
  <c r="AP61" i="26"/>
  <c r="AP66" i="26" s="1"/>
  <c r="BD35" i="27"/>
  <c r="BD51" i="27"/>
  <c r="AI61" i="26"/>
  <c r="AI16" i="28"/>
  <c r="AN14" i="28"/>
  <c r="AI55" i="27"/>
  <c r="AM54" i="27"/>
  <c r="K54" i="27"/>
  <c r="AJ61" i="26"/>
  <c r="BE16" i="28"/>
  <c r="BC68" i="27"/>
  <c r="BC64" i="27"/>
  <c r="AJ16" i="28"/>
  <c r="AS61" i="43"/>
  <c r="AS66" i="43" s="1"/>
  <c r="AO10" i="28"/>
  <c r="AH52" i="24"/>
  <c r="BC11" i="28"/>
  <c r="AW10" i="28"/>
  <c r="AX54" i="24"/>
  <c r="AP52" i="24"/>
  <c r="BD32" i="24"/>
  <c r="AI61" i="43"/>
  <c r="AI66" i="43" s="1"/>
  <c r="AS10" i="28"/>
  <c r="AB12" i="28"/>
  <c r="AM53" i="24"/>
  <c r="AC52" i="24"/>
  <c r="AZ12" i="28"/>
  <c r="AJ12" i="28"/>
  <c r="AA79" i="27"/>
  <c r="G72" i="27"/>
  <c r="A71" i="27"/>
  <c r="BC71" i="27"/>
  <c r="K53" i="27"/>
  <c r="AH64" i="27"/>
  <c r="I64" i="27"/>
  <c r="AT64" i="27"/>
  <c r="M88" i="27"/>
  <c r="AL71" i="27"/>
  <c r="V81" i="27"/>
  <c r="AL88" i="27"/>
  <c r="AT74" i="27"/>
  <c r="AE67" i="27"/>
  <c r="AK85" i="27"/>
  <c r="I72" i="27"/>
  <c r="AA67" i="27"/>
  <c r="J88" i="27"/>
  <c r="Z81" i="27"/>
  <c r="AY67" i="27"/>
  <c r="AD67" i="27"/>
  <c r="A88" i="27"/>
  <c r="BC88" i="27" s="1"/>
  <c r="AA74" i="27"/>
  <c r="AQ74" i="27"/>
  <c r="Z88" i="27"/>
  <c r="AE81" i="27"/>
  <c r="AY86" i="27"/>
  <c r="A78" i="27"/>
  <c r="BC78" i="27"/>
  <c r="AI80" i="27"/>
  <c r="AD85" i="27"/>
  <c r="A85" i="27"/>
  <c r="BC85" i="27" s="1"/>
  <c r="AE78" i="27"/>
  <c r="U85" i="27"/>
  <c r="Y52" i="27"/>
  <c r="Y65" i="27"/>
  <c r="AA87" i="27"/>
  <c r="Z87" i="27"/>
  <c r="Z73" i="27"/>
  <c r="AM66" i="27"/>
  <c r="AA80" i="27"/>
  <c r="AA86" i="27"/>
  <c r="AA71" i="27"/>
  <c r="AH74" i="27"/>
  <c r="U74" i="27"/>
  <c r="I81" i="27"/>
  <c r="K81" i="27"/>
  <c r="AA81" i="27"/>
  <c r="AH14" i="28"/>
  <c r="AA52" i="27"/>
  <c r="AA64" i="27"/>
  <c r="Y53" i="27"/>
  <c r="Y73" i="27"/>
  <c r="BD11" i="27"/>
  <c r="V54" i="27"/>
  <c r="L14" i="28"/>
  <c r="Y66" i="27"/>
  <c r="BD15" i="27"/>
  <c r="Q16" i="28"/>
  <c r="T14" i="28"/>
  <c r="B54" i="27"/>
  <c r="B78" i="27" s="1"/>
  <c r="P14" i="28"/>
  <c r="U88" i="27"/>
  <c r="Q88" i="27"/>
  <c r="Q85" i="27"/>
  <c r="Q67" i="27"/>
  <c r="E85" i="27"/>
  <c r="E88" i="27"/>
  <c r="Q81" i="27"/>
  <c r="I67" i="27"/>
  <c r="I79" i="27"/>
  <c r="M74" i="27"/>
  <c r="M85" i="27"/>
  <c r="M81" i="27"/>
  <c r="U67" i="27"/>
  <c r="E81" i="27"/>
  <c r="I85" i="27"/>
  <c r="AW67" i="27"/>
  <c r="BD29" i="24"/>
  <c r="AP66" i="24"/>
  <c r="AE52" i="24"/>
  <c r="AH10" i="28"/>
  <c r="AB85" i="24"/>
  <c r="Z53" i="24"/>
  <c r="AP53" i="24"/>
  <c r="AO11" i="28"/>
  <c r="AB54" i="24"/>
  <c r="AR52" i="24"/>
  <c r="AM10" i="28"/>
  <c r="BD50" i="24"/>
  <c r="AK61" i="43"/>
  <c r="BB12" i="28"/>
  <c r="AN10" i="28"/>
  <c r="AK54" i="24"/>
  <c r="AV61" i="43"/>
  <c r="AD52" i="24"/>
  <c r="AU12" i="28"/>
  <c r="AQ72" i="24"/>
  <c r="AP11" i="28"/>
  <c r="A87" i="24"/>
  <c r="BC87" i="24" s="1"/>
  <c r="AG52" i="24"/>
  <c r="AG65" i="24"/>
  <c r="AO12" i="28"/>
  <c r="AE54" i="24"/>
  <c r="AH12" i="28"/>
  <c r="AP61" i="43"/>
  <c r="AM55" i="24"/>
  <c r="BC12" i="28"/>
  <c r="AL12" i="28"/>
  <c r="AI10" i="28"/>
  <c r="Z14" i="28"/>
  <c r="T15" i="28"/>
  <c r="X15" i="28"/>
  <c r="X12" i="28"/>
  <c r="AF75" i="24"/>
  <c r="AX52" i="24"/>
  <c r="AH11" i="28"/>
  <c r="BA10" i="28"/>
  <c r="AT52" i="24"/>
  <c r="AD61" i="43"/>
  <c r="AD65" i="43" s="1"/>
  <c r="BE10" i="28"/>
  <c r="BA61" i="43"/>
  <c r="BA64" i="43"/>
  <c r="BA67" i="43" s="1"/>
  <c r="AG61" i="43"/>
  <c r="AG64" i="43" s="1"/>
  <c r="AG67" i="43" s="1"/>
  <c r="BD41" i="24"/>
  <c r="AK11" i="28"/>
  <c r="AT10" i="28"/>
  <c r="BD20" i="24"/>
  <c r="AD15" i="28"/>
  <c r="I53" i="27"/>
  <c r="I71" i="27" s="1"/>
  <c r="BD15" i="28"/>
  <c r="AW53" i="27"/>
  <c r="AZ61" i="26"/>
  <c r="AH16" i="28"/>
  <c r="AZ15" i="28"/>
  <c r="AV61" i="26"/>
  <c r="AV65" i="26" s="1"/>
  <c r="AS53" i="27"/>
  <c r="AV15" i="28"/>
  <c r="AO53" i="27"/>
  <c r="AR61" i="26"/>
  <c r="AR66" i="26"/>
  <c r="BD16" i="27"/>
  <c r="F65" i="27"/>
  <c r="AD61" i="26"/>
  <c r="BF16" i="28"/>
  <c r="AO54" i="27"/>
  <c r="AV16" i="28"/>
  <c r="AK54" i="27"/>
  <c r="AN61" i="26"/>
  <c r="AN66" i="26" s="1"/>
  <c r="AR16" i="28"/>
  <c r="BD31" i="27"/>
  <c r="AJ14" i="28"/>
  <c r="AF61" i="26"/>
  <c r="AF64" i="26"/>
  <c r="AF67" i="26"/>
  <c r="AC52" i="27"/>
  <c r="BC16" i="28"/>
  <c r="AY61" i="26"/>
  <c r="AY66" i="26"/>
  <c r="AV54" i="27"/>
  <c r="AV82" i="27"/>
  <c r="AI64" i="26"/>
  <c r="AI67" i="26"/>
  <c r="A80" i="27"/>
  <c r="BC80" i="27" s="1"/>
  <c r="AX87" i="27"/>
  <c r="C73" i="27"/>
  <c r="Z66" i="27"/>
  <c r="A73" i="27"/>
  <c r="BC73" i="27" s="1"/>
  <c r="AH87" i="27"/>
  <c r="AL73" i="27"/>
  <c r="AL80" i="27"/>
  <c r="AX66" i="27"/>
  <c r="AY80" i="27"/>
  <c r="AQ66" i="27"/>
  <c r="AI66" i="27"/>
  <c r="B87" i="27"/>
  <c r="AX80" i="27"/>
  <c r="AH80" i="27"/>
  <c r="AE80" i="27"/>
  <c r="AI65" i="26"/>
  <c r="AM15" i="28"/>
  <c r="AF53" i="27"/>
  <c r="AF74" i="27"/>
  <c r="BD37" i="27"/>
  <c r="AI52" i="27"/>
  <c r="AI68" i="27"/>
  <c r="AP14" i="28"/>
  <c r="AX64" i="27"/>
  <c r="AX74" i="27"/>
  <c r="AX79" i="27"/>
  <c r="AT78" i="27"/>
  <c r="AP85" i="27"/>
  <c r="AL78" i="27"/>
  <c r="AL86" i="27"/>
  <c r="AL64" i="27"/>
  <c r="AD71" i="27"/>
  <c r="AD78" i="27"/>
  <c r="AD64" i="27"/>
  <c r="AD65" i="27"/>
  <c r="Z74" i="27"/>
  <c r="Z85" i="27"/>
  <c r="Z78" i="27"/>
  <c r="V74" i="27"/>
  <c r="V78" i="27"/>
  <c r="AI53" i="27"/>
  <c r="AI74" i="27"/>
  <c r="AL65" i="26"/>
  <c r="BD52" i="27"/>
  <c r="BE14" i="28"/>
  <c r="AX52" i="27"/>
  <c r="AW61" i="26"/>
  <c r="BA14" i="28"/>
  <c r="BD44" i="27"/>
  <c r="AP52" i="27"/>
  <c r="AP67" i="27"/>
  <c r="AW14" i="28"/>
  <c r="AS61" i="26"/>
  <c r="AS14" i="28"/>
  <c r="AO61" i="26"/>
  <c r="BD40" i="27"/>
  <c r="AL52" i="27"/>
  <c r="AL67" i="27"/>
  <c r="V67" i="27"/>
  <c r="O67" i="27"/>
  <c r="AE65" i="26"/>
  <c r="AU78" i="27"/>
  <c r="E73" i="27"/>
  <c r="AV73" i="27"/>
  <c r="AN74" i="27"/>
  <c r="AJ72" i="27"/>
  <c r="AF65" i="27"/>
  <c r="AI65" i="43"/>
  <c r="AL61" i="43"/>
  <c r="AL65" i="43" s="1"/>
  <c r="AY11" i="28"/>
  <c r="AQ11" i="28"/>
  <c r="BB10" i="28"/>
  <c r="AP10" i="28"/>
  <c r="AG53" i="24"/>
  <c r="AN52" i="24"/>
  <c r="AI52" i="24"/>
  <c r="BD28" i="24"/>
  <c r="BD37" i="24"/>
  <c r="AU52" i="24"/>
  <c r="AF54" i="24"/>
  <c r="AY12" i="28"/>
  <c r="AM12" i="28"/>
  <c r="BE11" i="28"/>
  <c r="AR10" i="28"/>
  <c r="AK52" i="24"/>
  <c r="BD24" i="24"/>
  <c r="AE61" i="43"/>
  <c r="AE66" i="43" s="1"/>
  <c r="AU10" i="28"/>
  <c r="AG88" i="27"/>
  <c r="AE85" i="27"/>
  <c r="AP64" i="27"/>
  <c r="I74" i="27"/>
  <c r="S88" i="27"/>
  <c r="AD81" i="27"/>
  <c r="AB79" i="27"/>
  <c r="AR72" i="27"/>
  <c r="AR87" i="27"/>
  <c r="AM64" i="27"/>
  <c r="AB85" i="27"/>
  <c r="U89" i="27"/>
  <c r="AV86" i="27"/>
  <c r="AN71" i="27"/>
  <c r="AR79" i="27"/>
  <c r="AR67" i="27"/>
  <c r="AF67" i="27"/>
  <c r="AJ64" i="27"/>
  <c r="E74" i="27"/>
  <c r="AF71" i="27"/>
  <c r="AT67" i="27"/>
  <c r="AH71" i="27"/>
  <c r="AJ81" i="27"/>
  <c r="AV87" i="27"/>
  <c r="AJ74" i="27"/>
  <c r="AJ88" i="27"/>
  <c r="AB64" i="27"/>
  <c r="AB66" i="27"/>
  <c r="Q82" i="27"/>
  <c r="J89" i="27"/>
  <c r="AJ86" i="27"/>
  <c r="AB73" i="27"/>
  <c r="AR80" i="27"/>
  <c r="U81" i="27"/>
  <c r="AA85" i="27"/>
  <c r="S64" i="27"/>
  <c r="AQ67" i="27"/>
  <c r="V53" i="27"/>
  <c r="V71" i="27" s="1"/>
  <c r="G88" i="27"/>
  <c r="AB65" i="27"/>
  <c r="E89" i="27"/>
  <c r="AR75" i="27"/>
  <c r="AJ78" i="27"/>
  <c r="AN67" i="27"/>
  <c r="AF81" i="27"/>
  <c r="AF79" i="27"/>
  <c r="AR74" i="27"/>
  <c r="AF87" i="27"/>
  <c r="AJ85" i="27"/>
  <c r="AF86" i="27"/>
  <c r="AB67" i="27"/>
  <c r="AR71" i="27"/>
  <c r="AB74" i="27"/>
  <c r="AF88" i="27"/>
  <c r="AV88" i="27"/>
  <c r="L54" i="27"/>
  <c r="AJ65" i="27"/>
  <c r="AN87" i="27"/>
  <c r="AF80" i="27"/>
  <c r="AY74" i="27"/>
  <c r="AY64" i="27"/>
  <c r="W67" i="27"/>
  <c r="AR65" i="27"/>
  <c r="AV67" i="27"/>
  <c r="AN78" i="27"/>
  <c r="AX85" i="27"/>
  <c r="AN72" i="27"/>
  <c r="I66" i="27"/>
  <c r="C68" i="27"/>
  <c r="AF82" i="27"/>
  <c r="AT82" i="27"/>
  <c r="AJ71" i="27"/>
  <c r="AF64" i="27"/>
  <c r="AV78" i="27"/>
  <c r="AB81" i="27"/>
  <c r="AR81" i="27"/>
  <c r="AF72" i="27"/>
  <c r="AJ79" i="27"/>
  <c r="AN81" i="27"/>
  <c r="AB72" i="27"/>
  <c r="AV85" i="27"/>
  <c r="AN86" i="27"/>
  <c r="AN88" i="27"/>
  <c r="AR78" i="27"/>
  <c r="AJ66" i="27"/>
  <c r="AR64" i="27"/>
  <c r="AV64" i="27"/>
  <c r="AN73" i="27"/>
  <c r="AV80" i="27"/>
  <c r="AN80" i="27"/>
  <c r="AJ87" i="27"/>
  <c r="AF73" i="27"/>
  <c r="AV71" i="27"/>
  <c r="AN64" i="27"/>
  <c r="C65" i="27"/>
  <c r="AN65" i="27"/>
  <c r="K89" i="27"/>
  <c r="Y68" i="27"/>
  <c r="AN85" i="27"/>
  <c r="AJ67" i="27"/>
  <c r="AB86" i="27"/>
  <c r="AR85" i="27"/>
  <c r="AV74" i="27"/>
  <c r="AJ80" i="27"/>
  <c r="AJ73" i="27"/>
  <c r="AB71" i="27"/>
  <c r="AN79" i="27"/>
  <c r="AF85" i="27"/>
  <c r="AB88" i="27"/>
  <c r="AR88" i="27"/>
  <c r="AB78" i="27"/>
  <c r="AB80" i="27"/>
  <c r="Z67" i="27"/>
  <c r="AF78" i="27"/>
  <c r="A81" i="27"/>
  <c r="BC81" i="27" s="1"/>
  <c r="O80" i="27"/>
  <c r="Z71" i="27"/>
  <c r="W71" i="27"/>
  <c r="S71" i="27"/>
  <c r="Z64" i="27"/>
  <c r="AO73" i="24"/>
  <c r="AD73" i="24"/>
  <c r="AN66" i="24"/>
  <c r="AJ87" i="24"/>
  <c r="AC73" i="24"/>
  <c r="K15" i="28"/>
  <c r="K16" i="28"/>
  <c r="J14" i="28"/>
  <c r="V16" i="28"/>
  <c r="AG14" i="28"/>
  <c r="Y80" i="27"/>
  <c r="R54" i="27"/>
  <c r="R79" i="27"/>
  <c r="BD7" i="27"/>
  <c r="E80" i="27"/>
  <c r="W16" i="28"/>
  <c r="I80" i="27"/>
  <c r="R52" i="27"/>
  <c r="R65" i="27"/>
  <c r="AB61" i="26"/>
  <c r="AB65" i="26" s="1"/>
  <c r="AA16" i="28"/>
  <c r="AF14" i="28"/>
  <c r="N16" i="28"/>
  <c r="W78" i="27"/>
  <c r="T54" i="27"/>
  <c r="V72" i="27"/>
  <c r="J73" i="27"/>
  <c r="BD23" i="27"/>
  <c r="F72" i="27"/>
  <c r="Z15" i="28"/>
  <c r="V15" i="28"/>
  <c r="AB14" i="28"/>
  <c r="U52" i="27"/>
  <c r="U64" i="27" s="1"/>
  <c r="U65" i="27"/>
  <c r="P11" i="28"/>
  <c r="AO88" i="27"/>
  <c r="AK66" i="27"/>
  <c r="AG72" i="27"/>
  <c r="N72" i="27"/>
  <c r="F88" i="27"/>
  <c r="B88" i="27"/>
  <c r="E66" i="27"/>
  <c r="AD89" i="27"/>
  <c r="AC82" i="27"/>
  <c r="AA82" i="27"/>
  <c r="G89" i="27"/>
  <c r="N68" i="27"/>
  <c r="Q68" i="27"/>
  <c r="F75" i="27"/>
  <c r="E72" i="27"/>
  <c r="AL72" i="27"/>
  <c r="AU86" i="27"/>
  <c r="AI72" i="27"/>
  <c r="Z86" i="27"/>
  <c r="AV68" i="27"/>
  <c r="F68" i="27"/>
  <c r="AR68" i="27"/>
  <c r="AS89" i="27"/>
  <c r="Q86" i="27"/>
  <c r="AA65" i="27"/>
  <c r="AX72" i="27"/>
  <c r="AM79" i="27"/>
  <c r="M75" i="27"/>
  <c r="U68" i="27"/>
  <c r="AW72" i="27"/>
  <c r="F79" i="27"/>
  <c r="AU82" i="27"/>
  <c r="AH68" i="27"/>
  <c r="B89" i="27"/>
  <c r="AP75" i="27"/>
  <c r="N82" i="27"/>
  <c r="AM75" i="27"/>
  <c r="AG82" i="27"/>
  <c r="AN89" i="27"/>
  <c r="AW75" i="27"/>
  <c r="R68" i="27"/>
  <c r="Y89" i="27"/>
  <c r="E75" i="27"/>
  <c r="AG66" i="27"/>
  <c r="AV75" i="27"/>
  <c r="R89" i="27"/>
  <c r="J68" i="27"/>
  <c r="I82" i="27"/>
  <c r="AX75" i="27"/>
  <c r="AN68" i="27"/>
  <c r="AB89" i="27"/>
  <c r="AS82" i="27"/>
  <c r="O75" i="27"/>
  <c r="B81" i="27"/>
  <c r="AS75" i="27"/>
  <c r="R75" i="27"/>
  <c r="R85" i="27"/>
  <c r="AG73" i="27"/>
  <c r="N87" i="27"/>
  <c r="C82" i="27"/>
  <c r="M68" i="27"/>
  <c r="U75" i="27"/>
  <c r="N86" i="27"/>
  <c r="AG79" i="27"/>
  <c r="AF89" i="27"/>
  <c r="AH75" i="27"/>
  <c r="O89" i="27"/>
  <c r="S89" i="27"/>
  <c r="AG89" i="27"/>
  <c r="V68" i="27"/>
  <c r="AQ75" i="27"/>
  <c r="AQ68" i="27"/>
  <c r="B75" i="27"/>
  <c r="W68" i="27"/>
  <c r="AQ82" i="27"/>
  <c r="AT75" i="27"/>
  <c r="AO89" i="27"/>
  <c r="AK87" i="27"/>
  <c r="AO87" i="27"/>
  <c r="Y75" i="27"/>
  <c r="AN75" i="27"/>
  <c r="S68" i="27"/>
  <c r="AA68" i="27"/>
  <c r="F89" i="27"/>
  <c r="K68" i="27"/>
  <c r="AK64" i="27"/>
  <c r="N74" i="27"/>
  <c r="N89" i="27"/>
  <c r="J75" i="27"/>
  <c r="E82" i="27"/>
  <c r="AO71" i="27"/>
  <c r="AO85" i="27"/>
  <c r="Y67" i="27"/>
  <c r="AJ68" i="27"/>
  <c r="U82" i="27"/>
  <c r="N81" i="27"/>
  <c r="AS68" i="27"/>
  <c r="AC89" i="27"/>
  <c r="AD75" i="27"/>
  <c r="J82" i="27"/>
  <c r="AK68" i="27"/>
  <c r="AX82" i="27"/>
  <c r="AA75" i="27"/>
  <c r="AA89" i="27"/>
  <c r="Z68" i="27"/>
  <c r="AB68" i="27"/>
  <c r="Y82" i="27"/>
  <c r="I68" i="27"/>
  <c r="A75" i="27"/>
  <c r="BC75" i="27"/>
  <c r="AE89" i="27"/>
  <c r="Q75" i="27"/>
  <c r="A82" i="27"/>
  <c r="BC82" i="27"/>
  <c r="AI89" i="27"/>
  <c r="AJ82" i="27"/>
  <c r="AE75" i="27"/>
  <c r="AI75" i="27"/>
  <c r="I75" i="27"/>
  <c r="AB82" i="27"/>
  <c r="N73" i="27"/>
  <c r="AW74" i="27"/>
  <c r="AW71" i="27"/>
  <c r="AW88" i="27"/>
  <c r="AW81" i="27"/>
  <c r="AW87" i="27"/>
  <c r="AW64" i="27"/>
  <c r="AW85" i="27"/>
  <c r="AW78" i="27"/>
  <c r="AS64" i="27"/>
  <c r="AS79" i="27"/>
  <c r="AS78" i="27"/>
  <c r="AS87" i="27"/>
  <c r="AS71" i="27"/>
  <c r="AS81" i="27"/>
  <c r="AS67" i="27"/>
  <c r="AS72" i="27"/>
  <c r="AS66" i="27"/>
  <c r="AS85" i="27"/>
  <c r="AO64" i="27"/>
  <c r="AO86" i="27"/>
  <c r="AO65" i="27"/>
  <c r="AO74" i="27"/>
  <c r="AO72" i="27"/>
  <c r="AO78" i="27"/>
  <c r="AO81" i="27"/>
  <c r="AO67" i="27"/>
  <c r="AO66" i="27"/>
  <c r="AK88" i="27"/>
  <c r="AK74" i="27"/>
  <c r="AK65" i="27"/>
  <c r="AK78" i="27"/>
  <c r="AK73" i="27"/>
  <c r="AK67" i="27"/>
  <c r="AK71" i="27"/>
  <c r="AG74" i="27"/>
  <c r="AG67" i="27"/>
  <c r="AG87" i="27"/>
  <c r="AG78" i="27"/>
  <c r="AG85" i="27"/>
  <c r="AG80" i="27"/>
  <c r="AG71" i="27"/>
  <c r="AG81" i="27"/>
  <c r="AC86" i="27"/>
  <c r="AC71" i="27"/>
  <c r="AC79" i="27"/>
  <c r="AC78" i="27"/>
  <c r="AC72" i="27"/>
  <c r="AC64" i="27"/>
  <c r="AC80" i="27"/>
  <c r="AC88" i="27"/>
  <c r="AC65" i="27"/>
  <c r="AC81" i="27"/>
  <c r="AC66" i="27"/>
  <c r="AC74" i="27"/>
  <c r="AC85" i="27"/>
  <c r="Y88" i="27"/>
  <c r="Y86" i="27"/>
  <c r="Y81" i="27"/>
  <c r="Y87" i="27"/>
  <c r="Y74" i="27"/>
  <c r="Y72" i="27"/>
  <c r="R81" i="27"/>
  <c r="R87" i="27"/>
  <c r="R86" i="27"/>
  <c r="R74" i="27"/>
  <c r="N80" i="27"/>
  <c r="N88" i="27"/>
  <c r="N67" i="27"/>
  <c r="J85" i="27"/>
  <c r="J81" i="27"/>
  <c r="J72" i="27"/>
  <c r="J86" i="27"/>
  <c r="J80" i="27"/>
  <c r="J74" i="27"/>
  <c r="J67" i="27"/>
  <c r="F67" i="27"/>
  <c r="F74" i="27"/>
  <c r="F87" i="27"/>
  <c r="F85" i="27"/>
  <c r="F81" i="27"/>
  <c r="B86" i="27"/>
  <c r="B66" i="27"/>
  <c r="B74" i="27"/>
  <c r="B67" i="27"/>
  <c r="AK79" i="27"/>
  <c r="AG64" i="27"/>
  <c r="Y85" i="27"/>
  <c r="AS74" i="27"/>
  <c r="AC67" i="27"/>
  <c r="AK72" i="27"/>
  <c r="AS65" i="27"/>
  <c r="B85" i="27"/>
  <c r="AS88" i="27"/>
  <c r="AL75" i="27"/>
  <c r="AW68" i="27"/>
  <c r="N75" i="27"/>
  <c r="Z82" i="27"/>
  <c r="AK89" i="27"/>
  <c r="AM82" i="27"/>
  <c r="Z75" i="27"/>
  <c r="AH82" i="27"/>
  <c r="K75" i="27"/>
  <c r="AV89" i="27"/>
  <c r="R82" i="27"/>
  <c r="A89" i="27"/>
  <c r="BC89" i="27"/>
  <c r="AT68" i="27"/>
  <c r="G68" i="27"/>
  <c r="AO68" i="27"/>
  <c r="AP89" i="27"/>
  <c r="AK75" i="27"/>
  <c r="V75" i="27"/>
  <c r="AD68" i="27"/>
  <c r="V82" i="27"/>
  <c r="AJ89" i="27"/>
  <c r="AF68" i="27"/>
  <c r="B68" i="27"/>
  <c r="AE68" i="27"/>
  <c r="I89" i="27"/>
  <c r="O68" i="27"/>
  <c r="AL89" i="27"/>
  <c r="M82" i="27"/>
  <c r="AJ75" i="27"/>
  <c r="AY75" i="27"/>
  <c r="AR82" i="27"/>
  <c r="AN82" i="27"/>
  <c r="V89" i="27"/>
  <c r="AY89" i="27"/>
  <c r="AD82" i="27"/>
  <c r="E68" i="27"/>
  <c r="AF75" i="27"/>
  <c r="AY68" i="27"/>
  <c r="AT89" i="27"/>
  <c r="AM68" i="27"/>
  <c r="AG75" i="27"/>
  <c r="AC68" i="27"/>
  <c r="Q89" i="27"/>
  <c r="AW82" i="27"/>
  <c r="AL68" i="27"/>
  <c r="AG68" i="27"/>
  <c r="M89" i="27"/>
  <c r="AU75" i="27"/>
  <c r="AR89" i="27"/>
  <c r="W82" i="27"/>
  <c r="AE82" i="27"/>
  <c r="AP68" i="27"/>
  <c r="AO82" i="27"/>
  <c r="Z89" i="27"/>
  <c r="AB75" i="27"/>
  <c r="B82" i="27"/>
  <c r="F82" i="27"/>
  <c r="AW89" i="27"/>
  <c r="AC75" i="27"/>
  <c r="AL82" i="27"/>
  <c r="AM89" i="27"/>
  <c r="AT89" i="24"/>
  <c r="AT80" i="24"/>
  <c r="AE80" i="24"/>
  <c r="AU80" i="24"/>
  <c r="AA73" i="24"/>
  <c r="AN73" i="24"/>
  <c r="AU73" i="24"/>
  <c r="AQ73" i="24"/>
  <c r="A73" i="24"/>
  <c r="BC73" i="24" s="1"/>
  <c r="AY73" i="24"/>
  <c r="AC66" i="24"/>
  <c r="AF66" i="24"/>
  <c r="AE66" i="24"/>
  <c r="AY66" i="24"/>
  <c r="AH66" i="24"/>
  <c r="AN87" i="24"/>
  <c r="AE87" i="24"/>
  <c r="AP80" i="24"/>
  <c r="AB80" i="24"/>
  <c r="AT87" i="24"/>
  <c r="AI80" i="24"/>
  <c r="AY80" i="24"/>
  <c r="AB73" i="24"/>
  <c r="AE73" i="24"/>
  <c r="AX73" i="24"/>
  <c r="AJ66" i="24"/>
  <c r="AI66" i="24"/>
  <c r="AX87" i="24"/>
  <c r="AM87" i="24"/>
  <c r="AH80" i="24"/>
  <c r="AF80" i="24"/>
  <c r="AQ87" i="24"/>
  <c r="AA80" i="24"/>
  <c r="AQ80" i="24"/>
  <c r="AJ73" i="24"/>
  <c r="AP73" i="24"/>
  <c r="AI73" i="24"/>
  <c r="AM73" i="24"/>
  <c r="Y66" i="24"/>
  <c r="AB66" i="24"/>
  <c r="AQ66" i="24"/>
  <c r="AF87" i="24"/>
  <c r="AQ85" i="24"/>
  <c r="AN78" i="24"/>
  <c r="AR65" i="24"/>
  <c r="AP87" i="24"/>
  <c r="AI87" i="24"/>
  <c r="AX80" i="24"/>
  <c r="AN80" i="24"/>
  <c r="Z71" i="24"/>
  <c r="AP85" i="24"/>
  <c r="AN64" i="24"/>
  <c r="AT71" i="24"/>
  <c r="AR71" i="24"/>
  <c r="AT78" i="24"/>
  <c r="AR64" i="24"/>
  <c r="A78" i="24"/>
  <c r="BC78" i="24" s="1"/>
  <c r="AA87" i="24"/>
  <c r="AI71" i="24"/>
  <c r="AY78" i="24"/>
  <c r="AF64" i="24"/>
  <c r="AM85" i="24"/>
  <c r="AT66" i="24"/>
  <c r="AP64" i="24"/>
  <c r="AU71" i="24"/>
  <c r="AH78" i="24"/>
  <c r="AJ64" i="24"/>
  <c r="AN65" i="24"/>
  <c r="AF72" i="24"/>
  <c r="AA75" i="24"/>
  <c r="AT73" i="24"/>
  <c r="AA66" i="24"/>
  <c r="AX66" i="24"/>
  <c r="AL87" i="24"/>
  <c r="A80" i="24"/>
  <c r="BC80" i="24" s="1"/>
  <c r="AH87" i="24"/>
  <c r="AN89" i="24"/>
  <c r="AQ68" i="24"/>
  <c r="AO68" i="24"/>
  <c r="AR82" i="24"/>
  <c r="AE89" i="24"/>
  <c r="AX89" i="24"/>
  <c r="AY87" i="24"/>
  <c r="AU66" i="24"/>
  <c r="Y87" i="24"/>
  <c r="Y85" i="24"/>
  <c r="AU87" i="24"/>
  <c r="AB87" i="24"/>
  <c r="AN85" i="24"/>
  <c r="A85" i="24"/>
  <c r="BC85" i="24" s="1"/>
  <c r="AD80" i="24"/>
  <c r="O11" i="28"/>
  <c r="M12" i="28"/>
  <c r="T12" i="28"/>
  <c r="BD5" i="24"/>
  <c r="Q12" i="28"/>
  <c r="O65" i="27"/>
  <c r="AE66" i="26"/>
  <c r="U80" i="27"/>
  <c r="Y64" i="27"/>
  <c r="W66" i="27"/>
  <c r="V66" i="27"/>
  <c r="V73" i="27"/>
  <c r="F66" i="27"/>
  <c r="V80" i="27"/>
  <c r="Y78" i="27"/>
  <c r="Y71" i="27"/>
  <c r="AI67" i="27"/>
  <c r="AI66" i="26"/>
  <c r="AF55" i="27"/>
  <c r="AG55" i="27"/>
  <c r="AJ65" i="26"/>
  <c r="AJ66" i="26"/>
  <c r="AJ64" i="26"/>
  <c r="AJ67" i="26" s="1"/>
  <c r="AP64" i="26"/>
  <c r="AP67" i="26"/>
  <c r="AM55" i="27"/>
  <c r="AP65" i="26"/>
  <c r="AP65" i="43"/>
  <c r="AP64" i="43"/>
  <c r="AP67" i="43" s="1"/>
  <c r="AP66" i="43"/>
  <c r="AV81" i="27"/>
  <c r="AX68" i="27"/>
  <c r="AK82" i="27"/>
  <c r="R66" i="27"/>
  <c r="R80" i="27"/>
  <c r="K73" i="27"/>
  <c r="S78" i="27"/>
  <c r="M79" i="27"/>
  <c r="K80" i="27"/>
  <c r="AD64" i="43"/>
  <c r="AD67" i="43" s="1"/>
  <c r="AA55" i="24"/>
  <c r="AD66" i="43"/>
  <c r="AD55" i="24"/>
  <c r="AG65" i="43"/>
  <c r="AX55" i="24"/>
  <c r="BA65" i="43"/>
  <c r="BA66" i="43"/>
  <c r="AW66" i="26"/>
  <c r="AW65" i="26"/>
  <c r="AW64" i="26"/>
  <c r="AW67" i="26" s="1"/>
  <c r="AT55" i="27"/>
  <c r="AY65" i="26"/>
  <c r="AY64" i="26"/>
  <c r="AY67" i="26" s="1"/>
  <c r="AV55" i="27"/>
  <c r="AF66" i="26"/>
  <c r="AF65" i="26"/>
  <c r="AC55" i="27"/>
  <c r="AR64" i="26"/>
  <c r="AR67" i="26"/>
  <c r="AO55" i="27"/>
  <c r="AO65" i="26"/>
  <c r="AO64" i="26"/>
  <c r="AO67" i="26"/>
  <c r="AL55" i="27"/>
  <c r="AO66" i="26"/>
  <c r="AK55" i="27"/>
  <c r="AN65" i="26"/>
  <c r="AN64" i="26"/>
  <c r="AN67" i="26" s="1"/>
  <c r="AV64" i="26"/>
  <c r="AV67" i="26"/>
  <c r="AS55" i="27"/>
  <c r="AV66" i="26"/>
  <c r="AZ64" i="26"/>
  <c r="AZ67" i="26"/>
  <c r="AZ66" i="26"/>
  <c r="AW55" i="27"/>
  <c r="AZ65" i="26"/>
  <c r="AP55" i="27"/>
  <c r="AS64" i="26"/>
  <c r="AS67" i="26"/>
  <c r="AS65" i="26"/>
  <c r="AS66" i="26"/>
  <c r="AA55" i="27"/>
  <c r="AD64" i="26"/>
  <c r="AD67" i="26" s="1"/>
  <c r="AD65" i="26"/>
  <c r="AD66" i="26"/>
  <c r="AE64" i="43"/>
  <c r="AE67" i="43" s="1"/>
  <c r="AB55" i="24"/>
  <c r="AE65" i="43"/>
  <c r="AI55" i="24"/>
  <c r="R78" i="27"/>
  <c r="L52" i="24"/>
  <c r="BD14" i="24"/>
  <c r="V80" i="24"/>
  <c r="AG87" i="24"/>
  <c r="AK80" i="24"/>
  <c r="AK78" i="24"/>
  <c r="AO85" i="24"/>
  <c r="AK71" i="24"/>
  <c r="AC85" i="24"/>
  <c r="AG80" i="24"/>
  <c r="AW66" i="24"/>
  <c r="AW65" i="24"/>
  <c r="AC89" i="24"/>
  <c r="AK87" i="24"/>
  <c r="AG64" i="24"/>
  <c r="AG82" i="24"/>
  <c r="AO64" i="24"/>
  <c r="AG72" i="24"/>
  <c r="AK85" i="24"/>
  <c r="AW71" i="24"/>
  <c r="AW80" i="24"/>
  <c r="AK66" i="24"/>
  <c r="AW73" i="24"/>
  <c r="AC82" i="24"/>
  <c r="AW68" i="24"/>
  <c r="AC87" i="24"/>
  <c r="AO87" i="24"/>
  <c r="AC64" i="24"/>
  <c r="AK89" i="24"/>
  <c r="AO72" i="24"/>
  <c r="AO78" i="24"/>
  <c r="AG71" i="24"/>
  <c r="AC71" i="24"/>
  <c r="AO80" i="24"/>
  <c r="AG73" i="24"/>
  <c r="AO66" i="24"/>
  <c r="AK73" i="24"/>
  <c r="BD12" i="27"/>
  <c r="N52" i="27"/>
  <c r="N65" i="27" s="1"/>
  <c r="N64" i="27"/>
  <c r="BD20" i="27"/>
  <c r="F52" i="27"/>
  <c r="F64" i="27" s="1"/>
  <c r="AC14" i="28"/>
  <c r="J52" i="27"/>
  <c r="J64" i="27" s="1"/>
  <c r="I14" i="28"/>
  <c r="V52" i="27"/>
  <c r="B52" i="27"/>
  <c r="B64" i="27" s="1"/>
  <c r="BD8" i="27"/>
  <c r="M54" i="27"/>
  <c r="M78" i="27"/>
  <c r="R64" i="27"/>
  <c r="Y54" i="27"/>
  <c r="Y79" i="27" s="1"/>
  <c r="T53" i="27"/>
  <c r="AI64" i="43"/>
  <c r="AI67" i="43" s="1"/>
  <c r="AV65" i="43"/>
  <c r="AX72" i="24"/>
  <c r="H71" i="24"/>
  <c r="P74" i="24"/>
  <c r="F80" i="24"/>
  <c r="R73" i="24"/>
  <c r="AH72" i="24"/>
  <c r="AA79" i="24"/>
  <c r="AD72" i="24"/>
  <c r="J74" i="24"/>
  <c r="AP55" i="24"/>
  <c r="AS64" i="43"/>
  <c r="AS67" i="43" s="1"/>
  <c r="X80" i="24"/>
  <c r="AS65" i="43"/>
  <c r="AI74" i="24"/>
  <c r="J88" i="24"/>
  <c r="AY67" i="24"/>
  <c r="AH67" i="24"/>
  <c r="AO88" i="24"/>
  <c r="E74" i="24"/>
  <c r="H81" i="24"/>
  <c r="AV74" i="24"/>
  <c r="AB81" i="24"/>
  <c r="AW88" i="24"/>
  <c r="AM81" i="24"/>
  <c r="AK74" i="24"/>
  <c r="AO74" i="24"/>
  <c r="Q74" i="24"/>
  <c r="AD67" i="24"/>
  <c r="Z88" i="24"/>
  <c r="AK88" i="24"/>
  <c r="AI88" i="24"/>
  <c r="AQ81" i="24"/>
  <c r="AC88" i="24"/>
  <c r="AT81" i="24"/>
  <c r="AO67" i="24"/>
  <c r="D88" i="24"/>
  <c r="N74" i="24"/>
  <c r="AE81" i="24"/>
  <c r="AA81" i="24"/>
  <c r="Z67" i="24"/>
  <c r="AU67" i="24"/>
  <c r="AT67" i="24"/>
  <c r="Y81" i="24"/>
  <c r="AP67" i="24"/>
  <c r="AK67" i="24"/>
  <c r="Z74" i="24"/>
  <c r="Y67" i="24"/>
  <c r="AR74" i="24"/>
  <c r="Z81" i="24"/>
  <c r="AA74" i="24"/>
  <c r="N88" i="24"/>
  <c r="Y74" i="24"/>
  <c r="AN67" i="24"/>
  <c r="AH81" i="24"/>
  <c r="AJ67" i="24"/>
  <c r="AA67" i="24"/>
  <c r="AV67" i="24"/>
  <c r="AX74" i="24"/>
  <c r="AT74" i="24"/>
  <c r="AO81" i="24"/>
  <c r="AG88" i="24"/>
  <c r="E67" i="24"/>
  <c r="J81" i="24"/>
  <c r="Q81" i="24"/>
  <c r="N67" i="24"/>
  <c r="AY81" i="24"/>
  <c r="AI67" i="24"/>
  <c r="AD74" i="24"/>
  <c r="AE67" i="24"/>
  <c r="AR67" i="24"/>
  <c r="AM67" i="24"/>
  <c r="A74" i="24"/>
  <c r="BC74" i="24" s="1"/>
  <c r="AC81" i="24"/>
  <c r="F67" i="24"/>
  <c r="AB74" i="24"/>
  <c r="L81" i="24"/>
  <c r="X67" i="24"/>
  <c r="Q88" i="24"/>
  <c r="AQ67" i="24"/>
  <c r="AJ88" i="24"/>
  <c r="AP74" i="24"/>
  <c r="AN88" i="24"/>
  <c r="AX67" i="24"/>
  <c r="AY74" i="24"/>
  <c r="AG67" i="24"/>
  <c r="AE74" i="24"/>
  <c r="AF88" i="24"/>
  <c r="AD88" i="24"/>
  <c r="AF81" i="24"/>
  <c r="P88" i="24"/>
  <c r="X88" i="24"/>
  <c r="E88" i="24"/>
  <c r="U88" i="24"/>
  <c r="R88" i="24"/>
  <c r="AC67" i="24"/>
  <c r="AV81" i="24"/>
  <c r="AN74" i="24"/>
  <c r="AM74" i="24"/>
  <c r="AF67" i="24"/>
  <c r="AX81" i="24"/>
  <c r="AJ81" i="24"/>
  <c r="AV88" i="24"/>
  <c r="AJ74" i="24"/>
  <c r="L74" i="24"/>
  <c r="AR88" i="24"/>
  <c r="AD81" i="24"/>
  <c r="AQ88" i="24"/>
  <c r="AN81" i="24"/>
  <c r="X81" i="24"/>
  <c r="I88" i="24"/>
  <c r="M67" i="24"/>
  <c r="N81" i="24"/>
  <c r="D74" i="24"/>
  <c r="F81" i="24"/>
  <c r="AS67" i="24"/>
  <c r="AC74" i="24"/>
  <c r="AU88" i="24"/>
  <c r="AB88" i="24"/>
  <c r="AR81" i="24"/>
  <c r="I81" i="24"/>
  <c r="H88" i="24"/>
  <c r="L67" i="24"/>
  <c r="X74" i="24"/>
  <c r="AG74" i="24"/>
  <c r="AK81" i="24"/>
  <c r="AW67" i="24"/>
  <c r="AA88" i="24"/>
  <c r="AP88" i="24"/>
  <c r="AG81" i="24"/>
  <c r="AU74" i="24"/>
  <c r="L88" i="24"/>
  <c r="T88" i="24"/>
  <c r="M74" i="24"/>
  <c r="E81" i="24"/>
  <c r="AQ74" i="24"/>
  <c r="A81" i="24"/>
  <c r="BC81" i="24"/>
  <c r="AW74" i="24"/>
  <c r="AT88" i="24"/>
  <c r="AB67" i="24"/>
  <c r="AF74" i="24"/>
  <c r="AP81" i="24"/>
  <c r="AX88" i="24"/>
  <c r="I67" i="24"/>
  <c r="AM88" i="24"/>
  <c r="BC67" i="24"/>
  <c r="P81" i="24"/>
  <c r="J67" i="24"/>
  <c r="M88" i="24"/>
  <c r="M81" i="24"/>
  <c r="Q67" i="24"/>
  <c r="F88" i="24"/>
  <c r="D67" i="24"/>
  <c r="T67" i="24"/>
  <c r="AI81" i="24"/>
  <c r="AY88" i="24"/>
  <c r="AU81" i="24"/>
  <c r="Y88" i="24"/>
  <c r="AH88" i="24"/>
  <c r="AH74" i="24"/>
  <c r="AW81" i="24"/>
  <c r="AE88" i="24"/>
  <c r="P67" i="24"/>
  <c r="H74" i="24"/>
  <c r="I74" i="24"/>
  <c r="Z66" i="24"/>
  <c r="M78" i="24"/>
  <c r="D81" i="24"/>
  <c r="V73" i="24"/>
  <c r="U67" i="24"/>
  <c r="H67" i="24"/>
  <c r="R67" i="27"/>
  <c r="R88" i="27"/>
  <c r="P66" i="24"/>
  <c r="V72" i="24"/>
  <c r="B81" i="24"/>
  <c r="AE52" i="27"/>
  <c r="Q79" i="24"/>
  <c r="AI15" i="28"/>
  <c r="Z79" i="27"/>
  <c r="N78" i="27"/>
  <c r="S72" i="27"/>
  <c r="Y80" i="24"/>
  <c r="P80" i="24"/>
  <c r="Y73" i="24"/>
  <c r="R74" i="24"/>
  <c r="AK64" i="43"/>
  <c r="AK67" i="43" s="1"/>
  <c r="AR65" i="26"/>
  <c r="AI54" i="24"/>
  <c r="P79" i="24"/>
  <c r="X73" i="24"/>
  <c r="B74" i="24"/>
  <c r="AL14" i="28"/>
  <c r="AX53" i="27"/>
  <c r="Q72" i="27"/>
  <c r="Q65" i="27"/>
  <c r="F74" i="24"/>
  <c r="B73" i="24"/>
  <c r="M64" i="27"/>
  <c r="F71" i="24"/>
  <c r="B68" i="24"/>
  <c r="Z72" i="27"/>
  <c r="N71" i="27"/>
  <c r="B71" i="27"/>
  <c r="B67" i="24"/>
  <c r="AK66" i="43"/>
  <c r="U81" i="24"/>
  <c r="V74" i="24"/>
  <c r="R67" i="24"/>
  <c r="B66" i="24"/>
  <c r="U74" i="24"/>
  <c r="BG30" i="26"/>
  <c r="AB1" i="26" s="1"/>
  <c r="L1" i="27" s="1"/>
  <c r="BD54" i="27" s="1"/>
  <c r="B65" i="24"/>
  <c r="R75" i="24"/>
  <c r="W72" i="27"/>
  <c r="BC66" i="24"/>
  <c r="T81" i="24"/>
  <c r="T74" i="24"/>
  <c r="U12" i="28"/>
  <c r="S52" i="24"/>
  <c r="V61" i="26"/>
  <c r="V65" i="26" s="1"/>
  <c r="W52" i="27"/>
  <c r="W65" i="27"/>
  <c r="BD25" i="27"/>
  <c r="U15" i="28"/>
  <c r="N61" i="26"/>
  <c r="N65" i="26" s="1"/>
  <c r="R14" i="28"/>
  <c r="Y55" i="27"/>
  <c r="U54" i="27"/>
  <c r="U78" i="27"/>
  <c r="AZ29" i="27"/>
  <c r="BC36" i="26" s="1"/>
  <c r="I54" i="27"/>
  <c r="I78" i="27" s="1"/>
  <c r="Y61" i="26"/>
  <c r="V55" i="27" s="1"/>
  <c r="X52" i="27"/>
  <c r="F53" i="27"/>
  <c r="F71" i="27" s="1"/>
  <c r="E54" i="27"/>
  <c r="W61" i="26"/>
  <c r="T55" i="27" s="1"/>
  <c r="L61" i="26"/>
  <c r="L65" i="26" s="1"/>
  <c r="I15" i="28"/>
  <c r="Q54" i="27"/>
  <c r="Q78" i="27" s="1"/>
  <c r="AC61" i="26"/>
  <c r="AC64" i="26" s="1"/>
  <c r="AG15" i="28"/>
  <c r="H52" i="27"/>
  <c r="K61" i="26"/>
  <c r="K66" i="26" s="1"/>
  <c r="G53" i="27"/>
  <c r="G61" i="26"/>
  <c r="G66" i="26" s="1"/>
  <c r="K14" i="28"/>
  <c r="S61" i="26"/>
  <c r="P55" i="27" s="1"/>
  <c r="C53" i="27"/>
  <c r="C71" i="27" s="1"/>
  <c r="E61" i="26"/>
  <c r="E64" i="26" s="1"/>
  <c r="W14" i="28"/>
  <c r="U61" i="26"/>
  <c r="R55" i="27" s="1"/>
  <c r="O15" i="28"/>
  <c r="R53" i="27"/>
  <c r="R71" i="27" s="1"/>
  <c r="O14" i="28"/>
  <c r="AB64" i="26"/>
  <c r="AB66" i="26"/>
  <c r="O16" i="28"/>
  <c r="L53" i="27"/>
  <c r="AE14" i="28"/>
  <c r="W15" i="28"/>
  <c r="P52" i="27"/>
  <c r="AE16" i="28"/>
  <c r="AB15" i="28"/>
  <c r="M11" i="28"/>
  <c r="I61" i="43"/>
  <c r="I65" i="43" s="1"/>
  <c r="R72" i="27"/>
  <c r="E78" i="27"/>
  <c r="E79" i="27"/>
  <c r="Q79" i="27"/>
  <c r="V64" i="27"/>
  <c r="V65" i="27"/>
  <c r="N65" i="24"/>
  <c r="K64" i="26"/>
  <c r="K67" i="26" s="1"/>
  <c r="W64" i="26"/>
  <c r="K65" i="26"/>
  <c r="Y66" i="26"/>
  <c r="Y65" i="26"/>
  <c r="I55" i="27"/>
  <c r="L64" i="26"/>
  <c r="D55" i="27"/>
  <c r="S66" i="26"/>
  <c r="G64" i="26"/>
  <c r="AB67" i="26"/>
  <c r="U64" i="26"/>
  <c r="U67" i="26" s="1"/>
  <c r="U66" i="26"/>
  <c r="AS73" i="27" l="1"/>
  <c r="AH73" i="27"/>
  <c r="AQ87" i="27"/>
  <c r="AD66" i="27"/>
  <c r="M73" i="27"/>
  <c r="I73" i="27"/>
  <c r="AQ73" i="27"/>
  <c r="AW80" i="27"/>
  <c r="AP80" i="27"/>
  <c r="AT66" i="27"/>
  <c r="A87" i="27"/>
  <c r="BC87" i="27" s="1"/>
  <c r="AM80" i="27"/>
  <c r="AU66" i="27"/>
  <c r="AP73" i="27"/>
  <c r="AD87" i="27"/>
  <c r="AM73" i="27"/>
  <c r="AA73" i="27"/>
  <c r="E87" i="27"/>
  <c r="M80" i="27"/>
  <c r="AY66" i="27"/>
  <c r="Q87" i="27"/>
  <c r="AP66" i="27"/>
  <c r="Z80" i="27"/>
  <c r="AT87" i="27"/>
  <c r="AY73" i="27"/>
  <c r="C87" i="27"/>
  <c r="AO80" i="27"/>
  <c r="AL87" i="27"/>
  <c r="AX73" i="27"/>
  <c r="AE87" i="27"/>
  <c r="AH66" i="27"/>
  <c r="AY71" i="27"/>
  <c r="AY78" i="27"/>
  <c r="AU85" i="27"/>
  <c r="AU89" i="27"/>
  <c r="AU88" i="27"/>
  <c r="AU74" i="27"/>
  <c r="AU64" i="27"/>
  <c r="AQ85" i="27"/>
  <c r="AQ64" i="27"/>
  <c r="AQ71" i="27"/>
  <c r="AQ81" i="27"/>
  <c r="AM85" i="27"/>
  <c r="AM78" i="27"/>
  <c r="AI85" i="27"/>
  <c r="AI88" i="27"/>
  <c r="H71" i="27"/>
  <c r="AZ46" i="27"/>
  <c r="BC53" i="26" s="1"/>
  <c r="AP87" i="27"/>
  <c r="AU87" i="27"/>
  <c r="AU73" i="27"/>
  <c r="B73" i="27"/>
  <c r="AI87" i="27"/>
  <c r="AD73" i="27"/>
  <c r="AI73" i="27"/>
  <c r="AC73" i="27"/>
  <c r="AW66" i="27"/>
  <c r="M87" i="27"/>
  <c r="Q66" i="27"/>
  <c r="AQ65" i="27"/>
  <c r="AI78" i="27"/>
  <c r="AQ78" i="27"/>
  <c r="AY65" i="27"/>
  <c r="J79" i="27"/>
  <c r="AQ86" i="27"/>
  <c r="AI79" i="27"/>
  <c r="AM65" i="27"/>
  <c r="AY79" i="27"/>
  <c r="AT79" i="27"/>
  <c r="AM86" i="27"/>
  <c r="J65" i="27"/>
  <c r="B79" i="27"/>
  <c r="M65" i="27"/>
  <c r="C72" i="27"/>
  <c r="AE86" i="27"/>
  <c r="AE79" i="27"/>
  <c r="AT72" i="27"/>
  <c r="AP86" i="27"/>
  <c r="AP72" i="27"/>
  <c r="M72" i="27"/>
  <c r="A72" i="27"/>
  <c r="BC72" i="27" s="1"/>
  <c r="AY72" i="27"/>
  <c r="V79" i="27"/>
  <c r="I65" i="27"/>
  <c r="AW79" i="27"/>
  <c r="B65" i="27"/>
  <c r="AX65" i="27"/>
  <c r="AL65" i="27"/>
  <c r="AD72" i="27"/>
  <c r="V86" i="27"/>
  <c r="AX71" i="27"/>
  <c r="AX67" i="27"/>
  <c r="AT85" i="27"/>
  <c r="AT71" i="27"/>
  <c r="AP88" i="27"/>
  <c r="AP78" i="27"/>
  <c r="AH78" i="27"/>
  <c r="AH81" i="27"/>
  <c r="AH85" i="27"/>
  <c r="AH88" i="27"/>
  <c r="AZ41" i="27"/>
  <c r="BC48" i="26" s="1"/>
  <c r="K66" i="27"/>
  <c r="Q80" i="27"/>
  <c r="U66" i="27"/>
  <c r="F73" i="27"/>
  <c r="AY82" i="27"/>
  <c r="F80" i="27"/>
  <c r="B80" i="27"/>
  <c r="B72" i="27"/>
  <c r="F86" i="27"/>
  <c r="J87" i="27"/>
  <c r="J66" i="27"/>
  <c r="N79" i="27"/>
  <c r="N66" i="27"/>
  <c r="AG65" i="27"/>
  <c r="AK80" i="27"/>
  <c r="AK86" i="27"/>
  <c r="AO73" i="27"/>
  <c r="AS86" i="27"/>
  <c r="AX89" i="27"/>
  <c r="AO79" i="27"/>
  <c r="AI82" i="27"/>
  <c r="AU68" i="27"/>
  <c r="AQ89" i="27"/>
  <c r="AW86" i="27"/>
  <c r="O86" i="27"/>
  <c r="AH89" i="27"/>
  <c r="G86" i="27"/>
  <c r="E86" i="27"/>
  <c r="M66" i="27"/>
  <c r="AC87" i="27"/>
  <c r="AW73" i="27"/>
  <c r="G73" i="27"/>
  <c r="AP71" i="27"/>
  <c r="AR86" i="27"/>
  <c r="AP82" i="27"/>
  <c r="AR66" i="27"/>
  <c r="P72" i="27"/>
  <c r="AV79" i="27"/>
  <c r="AM71" i="27"/>
  <c r="AH67" i="27"/>
  <c r="AF66" i="27"/>
  <c r="AV72" i="27"/>
  <c r="AV66" i="27"/>
  <c r="AX78" i="27"/>
  <c r="AY85" i="27"/>
  <c r="AN66" i="27"/>
  <c r="AV65" i="27"/>
  <c r="AB87" i="27"/>
  <c r="AR73" i="27"/>
  <c r="AD79" i="27"/>
  <c r="AL74" i="27"/>
  <c r="AT65" i="27"/>
  <c r="AX86" i="27"/>
  <c r="C66" i="27"/>
  <c r="AE73" i="27"/>
  <c r="AQ80" i="27"/>
  <c r="AE66" i="27"/>
  <c r="AY87" i="27"/>
  <c r="AM87" i="27"/>
  <c r="Q73" i="27"/>
  <c r="U72" i="27"/>
  <c r="U73" i="27"/>
  <c r="AT88" i="27"/>
  <c r="AT73" i="27"/>
  <c r="V87" i="27"/>
  <c r="AE71" i="27"/>
  <c r="AY88" i="27"/>
  <c r="AQ88" i="27"/>
  <c r="AE74" i="27"/>
  <c r="BC65" i="27"/>
  <c r="AO75" i="27"/>
  <c r="AZ5" i="27"/>
  <c r="BC12" i="26" s="1"/>
  <c r="AZ6" i="27"/>
  <c r="BC13" i="26" s="1"/>
  <c r="AZ8" i="27"/>
  <c r="BC15" i="26" s="1"/>
  <c r="AZ9" i="27"/>
  <c r="BC16" i="26" s="1"/>
  <c r="AZ10" i="27"/>
  <c r="BC17" i="26" s="1"/>
  <c r="AZ11" i="27"/>
  <c r="BC18" i="26" s="1"/>
  <c r="AZ13" i="27"/>
  <c r="BC20" i="26" s="1"/>
  <c r="AZ14" i="27"/>
  <c r="BC21" i="26" s="1"/>
  <c r="AZ15" i="27"/>
  <c r="BC22" i="26" s="1"/>
  <c r="AZ16" i="27"/>
  <c r="BC23" i="26" s="1"/>
  <c r="AZ17" i="27"/>
  <c r="BC24" i="26" s="1"/>
  <c r="AZ18" i="27"/>
  <c r="BC25" i="26" s="1"/>
  <c r="AZ19" i="27"/>
  <c r="BC26" i="26" s="1"/>
  <c r="AZ20" i="27"/>
  <c r="BC27" i="26" s="1"/>
  <c r="AZ21" i="27"/>
  <c r="BC28" i="26" s="1"/>
  <c r="AZ22" i="27"/>
  <c r="BC29" i="26" s="1"/>
  <c r="AZ23" i="27"/>
  <c r="BC30" i="26" s="1"/>
  <c r="AZ25" i="27"/>
  <c r="BC32" i="26" s="1"/>
  <c r="AZ26" i="27"/>
  <c r="BC33" i="26" s="1"/>
  <c r="AZ27" i="27"/>
  <c r="BC34" i="26" s="1"/>
  <c r="AZ28" i="27"/>
  <c r="BC35" i="26" s="1"/>
  <c r="AZ30" i="27"/>
  <c r="BC37" i="26" s="1"/>
  <c r="AZ31" i="27"/>
  <c r="BC38" i="26" s="1"/>
  <c r="AZ32" i="27"/>
  <c r="BC39" i="26" s="1"/>
  <c r="AZ33" i="27"/>
  <c r="BC40" i="26" s="1"/>
  <c r="AZ34" i="27"/>
  <c r="BC41" i="26" s="1"/>
  <c r="AZ35" i="27"/>
  <c r="BC42" i="26" s="1"/>
  <c r="AZ36" i="27"/>
  <c r="BC43" i="26" s="1"/>
  <c r="AZ38" i="27"/>
  <c r="BC45" i="26" s="1"/>
  <c r="AZ39" i="27"/>
  <c r="BC46" i="26" s="1"/>
  <c r="AZ40" i="27"/>
  <c r="BC47" i="26" s="1"/>
  <c r="AZ43" i="27"/>
  <c r="BC50" i="26" s="1"/>
  <c r="AZ44" i="27"/>
  <c r="BC51" i="26" s="1"/>
  <c r="S81" i="27"/>
  <c r="U71" i="27"/>
  <c r="Q71" i="27"/>
  <c r="M71" i="27"/>
  <c r="E71" i="27"/>
  <c r="AA78" i="27"/>
  <c r="O64" i="27"/>
  <c r="G64" i="27"/>
  <c r="P10" i="28"/>
  <c r="BD21" i="24"/>
  <c r="BD25" i="24"/>
  <c r="AD10" i="28"/>
  <c r="N10" i="28"/>
  <c r="M52" i="24"/>
  <c r="AE11" i="28"/>
  <c r="BD9" i="24"/>
  <c r="T10" i="28"/>
  <c r="I52" i="24"/>
  <c r="I64" i="24" s="1"/>
  <c r="U65" i="26"/>
  <c r="Z55" i="27"/>
  <c r="Y64" i="26"/>
  <c r="N66" i="26"/>
  <c r="AZ4" i="27"/>
  <c r="BC11" i="26" s="1"/>
  <c r="AZ45" i="27"/>
  <c r="BC52" i="26" s="1"/>
  <c r="E65" i="26"/>
  <c r="H55" i="27"/>
  <c r="W66" i="26"/>
  <c r="AG16" i="28"/>
  <c r="AH15" i="28"/>
  <c r="BA80" i="27"/>
  <c r="BA87" i="27"/>
  <c r="T80" i="27"/>
  <c r="X65" i="26"/>
  <c r="S64" i="26"/>
  <c r="S67" i="26" s="1"/>
  <c r="AC66" i="26"/>
  <c r="W65" i="26"/>
  <c r="N64" i="26"/>
  <c r="N67" i="26" s="1"/>
  <c r="L15" i="28"/>
  <c r="AA61" i="26"/>
  <c r="AA65" i="26" s="1"/>
  <c r="H61" i="26"/>
  <c r="S55" i="27"/>
  <c r="M61" i="26"/>
  <c r="AE15" i="28"/>
  <c r="Z61" i="26"/>
  <c r="R64" i="26"/>
  <c r="W67" i="26"/>
  <c r="Y67" i="26"/>
  <c r="AA14" i="28"/>
  <c r="M16" i="28"/>
  <c r="BD14" i="27"/>
  <c r="O61" i="26"/>
  <c r="C54" i="27"/>
  <c r="C78" i="27" s="1"/>
  <c r="P61" i="26"/>
  <c r="M55" i="27" s="1"/>
  <c r="L66" i="26"/>
  <c r="L67" i="26" s="1"/>
  <c r="N14" i="28"/>
  <c r="F61" i="26"/>
  <c r="V64" i="26"/>
  <c r="R61" i="26"/>
  <c r="R16" i="28"/>
  <c r="V14" i="28"/>
  <c r="BD19" i="27"/>
  <c r="X14" i="28"/>
  <c r="S65" i="26"/>
  <c r="K55" i="27"/>
  <c r="Q61" i="26"/>
  <c r="X61" i="26"/>
  <c r="L52" i="27"/>
  <c r="L64" i="27" s="1"/>
  <c r="I61" i="26"/>
  <c r="T52" i="27"/>
  <c r="V66" i="26"/>
  <c r="AC65" i="26"/>
  <c r="AC67" i="26" s="1"/>
  <c r="T61" i="26"/>
  <c r="T64" i="26" s="1"/>
  <c r="J53" i="27"/>
  <c r="J71" i="27" s="1"/>
  <c r="J61" i="26"/>
  <c r="BD9" i="27"/>
  <c r="U16" i="28"/>
  <c r="S54" i="27"/>
  <c r="AD16" i="28"/>
  <c r="W86" i="24"/>
  <c r="G68" i="24"/>
  <c r="C75" i="24"/>
  <c r="N68" i="24"/>
  <c r="X79" i="24"/>
  <c r="G74" i="24"/>
  <c r="AK72" i="24"/>
  <c r="AW72" i="24"/>
  <c r="X65" i="24"/>
  <c r="AG79" i="24"/>
  <c r="AC68" i="24"/>
  <c r="AW75" i="24"/>
  <c r="AG75" i="24"/>
  <c r="AC75" i="24"/>
  <c r="AT68" i="24"/>
  <c r="AV82" i="24"/>
  <c r="AA68" i="24"/>
  <c r="A86" i="24"/>
  <c r="BC86" i="24" s="1"/>
  <c r="AM86" i="24"/>
  <c r="AB75" i="24"/>
  <c r="AX79" i="24"/>
  <c r="P68" i="24"/>
  <c r="T89" i="24"/>
  <c r="X75" i="24"/>
  <c r="P64" i="24"/>
  <c r="F85" i="24"/>
  <c r="Q64" i="24"/>
  <c r="M85" i="24"/>
  <c r="E85" i="24"/>
  <c r="X71" i="24"/>
  <c r="X78" i="24"/>
  <c r="T71" i="24"/>
  <c r="P85" i="24"/>
  <c r="P78" i="24"/>
  <c r="H85" i="24"/>
  <c r="BC64" i="24"/>
  <c r="AP71" i="24"/>
  <c r="AA78" i="24"/>
  <c r="AX85" i="24"/>
  <c r="AQ78" i="24"/>
  <c r="AI85" i="24"/>
  <c r="AQ64" i="24"/>
  <c r="AE78" i="24"/>
  <c r="AB78" i="24"/>
  <c r="AH64" i="24"/>
  <c r="AJ71" i="24"/>
  <c r="AM71" i="24"/>
  <c r="AV64" i="24"/>
  <c r="AE85" i="24"/>
  <c r="Z64" i="24"/>
  <c r="AQ71" i="24"/>
  <c r="AJ78" i="24"/>
  <c r="AX64" i="24"/>
  <c r="AJ85" i="24"/>
  <c r="AG78" i="24"/>
  <c r="AW85" i="24"/>
  <c r="AK64" i="24"/>
  <c r="J85" i="24"/>
  <c r="B85" i="24"/>
  <c r="U64" i="24"/>
  <c r="Q85" i="24"/>
  <c r="X64" i="24"/>
  <c r="X85" i="24"/>
  <c r="AD64" i="24"/>
  <c r="Z85" i="24"/>
  <c r="AP78" i="24"/>
  <c r="AA71" i="24"/>
  <c r="AC78" i="24"/>
  <c r="AB71" i="24"/>
  <c r="AU78" i="24"/>
  <c r="AR78" i="24"/>
  <c r="AV85" i="24"/>
  <c r="AT85" i="24"/>
  <c r="AF71" i="24"/>
  <c r="AF78" i="24"/>
  <c r="AT64" i="24"/>
  <c r="AX78" i="24"/>
  <c r="AN71" i="24"/>
  <c r="AM78" i="24"/>
  <c r="AO71" i="24"/>
  <c r="AR85" i="24"/>
  <c r="AA64" i="24"/>
  <c r="AF85" i="24"/>
  <c r="N85" i="24"/>
  <c r="V64" i="24"/>
  <c r="R64" i="24"/>
  <c r="I85" i="24"/>
  <c r="T78" i="24"/>
  <c r="T85" i="24"/>
  <c r="D85" i="24"/>
  <c r="AW78" i="24"/>
  <c r="AM64" i="24"/>
  <c r="AU64" i="24"/>
  <c r="AD71" i="24"/>
  <c r="AY71" i="24"/>
  <c r="AV71" i="24"/>
  <c r="AB64" i="24"/>
  <c r="AG85" i="24"/>
  <c r="AX71" i="24"/>
  <c r="AI78" i="24"/>
  <c r="AV78" i="24"/>
  <c r="AU85" i="24"/>
  <c r="AE71" i="24"/>
  <c r="A71" i="24"/>
  <c r="BC71" i="24" s="1"/>
  <c r="AE64" i="24"/>
  <c r="AD85" i="24"/>
  <c r="AY64" i="24"/>
  <c r="AY85" i="24"/>
  <c r="AA85" i="24"/>
  <c r="I78" i="24"/>
  <c r="Y71" i="24"/>
  <c r="AO86" i="24"/>
  <c r="I79" i="24"/>
  <c r="L86" i="24"/>
  <c r="U65" i="24"/>
  <c r="AM72" i="24"/>
  <c r="AN86" i="24"/>
  <c r="AY86" i="24"/>
  <c r="AV65" i="24"/>
  <c r="AP65" i="24"/>
  <c r="AH65" i="24"/>
  <c r="AC86" i="24"/>
  <c r="M72" i="24"/>
  <c r="I72" i="24"/>
  <c r="H79" i="24"/>
  <c r="D65" i="24"/>
  <c r="AI65" i="24"/>
  <c r="AU72" i="24"/>
  <c r="AD65" i="24"/>
  <c r="AU86" i="24"/>
  <c r="AK79" i="24"/>
  <c r="Z86" i="24"/>
  <c r="AF65" i="24"/>
  <c r="AD86" i="24"/>
  <c r="AW79" i="24"/>
  <c r="X72" i="24"/>
  <c r="E72" i="24"/>
  <c r="L79" i="24"/>
  <c r="AB79" i="24"/>
  <c r="A79" i="24"/>
  <c r="BC79" i="24" s="1"/>
  <c r="AP86" i="24"/>
  <c r="AX65" i="24"/>
  <c r="AX86" i="24"/>
  <c r="AE72" i="24"/>
  <c r="J86" i="24"/>
  <c r="Q65" i="24"/>
  <c r="B72" i="24"/>
  <c r="Q72" i="24"/>
  <c r="AI79" i="24"/>
  <c r="B79" i="24"/>
  <c r="AC72" i="24"/>
  <c r="AQ65" i="24"/>
  <c r="AC79" i="24"/>
  <c r="Z79" i="24"/>
  <c r="AK65" i="24"/>
  <c r="AO82" i="24"/>
  <c r="AW86" i="24"/>
  <c r="AO89" i="24"/>
  <c r="AO75" i="24"/>
  <c r="AE68" i="24"/>
  <c r="AH89" i="24"/>
  <c r="AR75" i="24"/>
  <c r="AA72" i="24"/>
  <c r="A72" i="24"/>
  <c r="BC72" i="24" s="1"/>
  <c r="AP75" i="24"/>
  <c r="AK75" i="24"/>
  <c r="B82" i="24"/>
  <c r="J75" i="24"/>
  <c r="U75" i="24"/>
  <c r="Q75" i="24"/>
  <c r="I68" i="24"/>
  <c r="X89" i="24"/>
  <c r="L68" i="24"/>
  <c r="H75" i="24"/>
  <c r="D68" i="24"/>
  <c r="D75" i="24"/>
  <c r="AU82" i="24"/>
  <c r="AE75" i="24"/>
  <c r="AQ82" i="24"/>
  <c r="AI82" i="24"/>
  <c r="Y75" i="24"/>
  <c r="AT75" i="24"/>
  <c r="AX75" i="24"/>
  <c r="AN75" i="24"/>
  <c r="AN68" i="24"/>
  <c r="AJ82" i="24"/>
  <c r="AB68" i="24"/>
  <c r="AB82" i="24"/>
  <c r="AJ89" i="24"/>
  <c r="AD82" i="24"/>
  <c r="AB89" i="24"/>
  <c r="AX68" i="24"/>
  <c r="AX82" i="24"/>
  <c r="AP89" i="24"/>
  <c r="Y82" i="24"/>
  <c r="AI89" i="24"/>
  <c r="AP68" i="24"/>
  <c r="AJ68" i="24"/>
  <c r="AM82" i="24"/>
  <c r="AK68" i="24"/>
  <c r="V89" i="24"/>
  <c r="M75" i="24"/>
  <c r="I89" i="24"/>
  <c r="E75" i="24"/>
  <c r="E82" i="24"/>
  <c r="T68" i="24"/>
  <c r="T75" i="24"/>
  <c r="P89" i="24"/>
  <c r="P82" i="24"/>
  <c r="L82" i="24"/>
  <c r="L75" i="24"/>
  <c r="H68" i="24"/>
  <c r="D89" i="24"/>
  <c r="AU75" i="24"/>
  <c r="AI68" i="24"/>
  <c r="AQ89" i="24"/>
  <c r="AM75" i="24"/>
  <c r="A75" i="24"/>
  <c r="BC75" i="24" s="1"/>
  <c r="AF89" i="24"/>
  <c r="AR68" i="24"/>
  <c r="AV68" i="24"/>
  <c r="AJ75" i="24"/>
  <c r="AT82" i="24"/>
  <c r="AK82" i="24"/>
  <c r="AG89" i="24"/>
  <c r="AH68" i="24"/>
  <c r="A89" i="24"/>
  <c r="BC89" i="24" s="1"/>
  <c r="AV89" i="24"/>
  <c r="AN82" i="24"/>
  <c r="AM89" i="24"/>
  <c r="Z68" i="24"/>
  <c r="F82" i="24"/>
  <c r="B89" i="24"/>
  <c r="U82" i="24"/>
  <c r="Q68" i="24"/>
  <c r="I82" i="24"/>
  <c r="X68" i="24"/>
  <c r="P75" i="24"/>
  <c r="L89" i="24"/>
  <c r="H89" i="24"/>
  <c r="D82" i="24"/>
  <c r="AY89" i="24"/>
  <c r="AF82" i="24"/>
  <c r="AA82" i="24"/>
  <c r="Z75" i="24"/>
  <c r="AQ75" i="24"/>
  <c r="AA89" i="24"/>
  <c r="AM68" i="24"/>
  <c r="AF68" i="24"/>
  <c r="AE82" i="24"/>
  <c r="AP82" i="24"/>
  <c r="AU89" i="24"/>
  <c r="A82" i="24"/>
  <c r="BC82" i="24" s="1"/>
  <c r="AD89" i="24"/>
  <c r="Y68" i="24"/>
  <c r="Y89" i="24"/>
  <c r="AR89" i="24"/>
  <c r="AU68" i="24"/>
  <c r="AV87" i="24"/>
  <c r="AV73" i="24"/>
  <c r="AV66" i="24"/>
  <c r="AV80" i="24"/>
  <c r="AR87" i="24"/>
  <c r="AR80" i="24"/>
  <c r="AR73" i="24"/>
  <c r="AR66" i="24"/>
  <c r="M64" i="24"/>
  <c r="L78" i="24"/>
  <c r="H78" i="24"/>
  <c r="D78" i="24"/>
  <c r="B71" i="24"/>
  <c r="J64" i="24"/>
  <c r="Y78" i="24"/>
  <c r="E71" i="24"/>
  <c r="L64" i="24"/>
  <c r="AS65" i="24"/>
  <c r="J78" i="24"/>
  <c r="L71" i="24"/>
  <c r="O10" i="28"/>
  <c r="Y10" i="28"/>
  <c r="AZ37" i="24"/>
  <c r="BC44" i="43" s="1"/>
  <c r="BD12" i="24"/>
  <c r="AZ30" i="24"/>
  <c r="BC37" i="43" s="1"/>
  <c r="AZ18" i="24"/>
  <c r="BC25" i="43" s="1"/>
  <c r="AZ25" i="24"/>
  <c r="BC32" i="43" s="1"/>
  <c r="AZ21" i="24"/>
  <c r="BC28" i="43" s="1"/>
  <c r="AZ13" i="24"/>
  <c r="BC20" i="43" s="1"/>
  <c r="AZ41" i="24"/>
  <c r="BC48" i="43" s="1"/>
  <c r="AZ36" i="24"/>
  <c r="BC43" i="43" s="1"/>
  <c r="AZ39" i="24"/>
  <c r="BC46" i="43" s="1"/>
  <c r="AZ38" i="24"/>
  <c r="BC45" i="43" s="1"/>
  <c r="BD26" i="24"/>
  <c r="AZ31" i="24"/>
  <c r="BC38" i="43" s="1"/>
  <c r="AZ28" i="24"/>
  <c r="BC35" i="43" s="1"/>
  <c r="AZ35" i="24"/>
  <c r="BC42" i="43" s="1"/>
  <c r="AZ32" i="24"/>
  <c r="BC39" i="43" s="1"/>
  <c r="AZ29" i="24"/>
  <c r="BC36" i="43" s="1"/>
  <c r="AZ34" i="24"/>
  <c r="BC41" i="43" s="1"/>
  <c r="AZ26" i="24"/>
  <c r="BC33" i="43" s="1"/>
  <c r="AZ23" i="24"/>
  <c r="BC30" i="43" s="1"/>
  <c r="AZ27" i="24"/>
  <c r="BC34" i="43" s="1"/>
  <c r="AZ20" i="24"/>
  <c r="BC27" i="43" s="1"/>
  <c r="AZ22" i="24"/>
  <c r="BC29" i="43" s="1"/>
  <c r="AZ19" i="24"/>
  <c r="BC26" i="43" s="1"/>
  <c r="AZ15" i="24"/>
  <c r="BC22" i="43" s="1"/>
  <c r="AZ14" i="24"/>
  <c r="BC21" i="43" s="1"/>
  <c r="AZ16" i="24"/>
  <c r="BC23" i="43" s="1"/>
  <c r="AZ12" i="24"/>
  <c r="BC19" i="43" s="1"/>
  <c r="AZ17" i="24"/>
  <c r="BC24" i="43" s="1"/>
  <c r="I11" i="28"/>
  <c r="AZ11" i="24"/>
  <c r="BC18" i="43" s="1"/>
  <c r="E61" i="43"/>
  <c r="E65" i="43" s="1"/>
  <c r="BD19" i="24"/>
  <c r="Q10" i="28"/>
  <c r="M61" i="43"/>
  <c r="M64" i="43" s="1"/>
  <c r="AZ10" i="24"/>
  <c r="BC17" i="43" s="1"/>
  <c r="BD6" i="24"/>
  <c r="Y11" i="28"/>
  <c r="U61" i="43"/>
  <c r="U66" i="43" s="1"/>
  <c r="I64" i="43"/>
  <c r="AZ9" i="24"/>
  <c r="BC16" i="43" s="1"/>
  <c r="D52" i="24"/>
  <c r="D64" i="24" s="1"/>
  <c r="N52" i="24"/>
  <c r="N64" i="24" s="1"/>
  <c r="N53" i="24"/>
  <c r="N71" i="24" s="1"/>
  <c r="F55" i="24"/>
  <c r="AZ8" i="24"/>
  <c r="BC15" i="43" s="1"/>
  <c r="W54" i="24"/>
  <c r="BD23" i="24"/>
  <c r="Z12" i="28"/>
  <c r="K53" i="24"/>
  <c r="K71" i="24" s="1"/>
  <c r="L61" i="43"/>
  <c r="L65" i="43" s="1"/>
  <c r="I66" i="43"/>
  <c r="AZ7" i="24"/>
  <c r="BC14" i="43" s="1"/>
  <c r="BD27" i="24"/>
  <c r="AA61" i="43"/>
  <c r="AA66" i="43" s="1"/>
  <c r="V54" i="24"/>
  <c r="V61" i="43"/>
  <c r="S55" i="24" s="1"/>
  <c r="Z11" i="28"/>
  <c r="U10" i="28"/>
  <c r="O12" i="28"/>
  <c r="K61" i="43"/>
  <c r="K64" i="43" s="1"/>
  <c r="AF11" i="28"/>
  <c r="AB61" i="43"/>
  <c r="Y55" i="24" s="1"/>
  <c r="Y52" i="24"/>
  <c r="Y64" i="24" s="1"/>
  <c r="Z61" i="43"/>
  <c r="Z64" i="43" s="1"/>
  <c r="Y61" i="43"/>
  <c r="V55" i="24" s="1"/>
  <c r="AC11" i="28"/>
  <c r="AB10" i="28"/>
  <c r="R54" i="24"/>
  <c r="T61" i="43"/>
  <c r="T65" i="43" s="1"/>
  <c r="X11" i="28"/>
  <c r="S61" i="43"/>
  <c r="P55" i="24" s="1"/>
  <c r="T11" i="28"/>
  <c r="P61" i="43"/>
  <c r="P65" i="43" s="1"/>
  <c r="AZ5" i="24"/>
  <c r="BC12" i="43" s="1"/>
  <c r="K52" i="24"/>
  <c r="K64" i="24" s="1"/>
  <c r="L11" i="28"/>
  <c r="O53" i="24"/>
  <c r="O71" i="24" s="1"/>
  <c r="BD17" i="24"/>
  <c r="AC61" i="43"/>
  <c r="AC65" i="43" s="1"/>
  <c r="AF12" i="28"/>
  <c r="AA10" i="28"/>
  <c r="T52" i="24"/>
  <c r="T65" i="24" s="1"/>
  <c r="W12" i="28"/>
  <c r="R61" i="43"/>
  <c r="V10" i="28"/>
  <c r="O61" i="43"/>
  <c r="O65" i="43" s="1"/>
  <c r="S12" i="28"/>
  <c r="K54" i="24"/>
  <c r="K78" i="24" s="1"/>
  <c r="N61" i="43"/>
  <c r="BD13" i="24"/>
  <c r="P12" i="28"/>
  <c r="J61" i="43"/>
  <c r="J64" i="43" s="1"/>
  <c r="G53" i="24"/>
  <c r="G71" i="24" s="1"/>
  <c r="AZ4" i="24"/>
  <c r="BC11" i="43" s="1"/>
  <c r="G61" i="43"/>
  <c r="D55" i="24" s="1"/>
  <c r="K12" i="28"/>
  <c r="F61" i="43"/>
  <c r="C55" i="24" s="1"/>
  <c r="J12" i="28"/>
  <c r="J11" i="28"/>
  <c r="I12" i="28"/>
  <c r="I10" i="28"/>
  <c r="B52" i="24"/>
  <c r="B64" i="24" s="1"/>
  <c r="BG30" i="43"/>
  <c r="B3" i="28" s="1"/>
  <c r="O54" i="24"/>
  <c r="V12" i="28"/>
  <c r="AK53" i="24"/>
  <c r="AR11" i="28"/>
  <c r="K11" i="28"/>
  <c r="D53" i="24"/>
  <c r="D71" i="24" s="1"/>
  <c r="C52" i="24"/>
  <c r="C64" i="24" s="1"/>
  <c r="J10" i="28"/>
  <c r="O78" i="24"/>
  <c r="O66" i="24"/>
  <c r="Q61" i="43"/>
  <c r="G65" i="24"/>
  <c r="AL64" i="43"/>
  <c r="AL67" i="43" s="1"/>
  <c r="S11" i="28"/>
  <c r="BD12" i="28"/>
  <c r="AF61" i="43"/>
  <c r="AK12" i="28"/>
  <c r="AG66" i="43"/>
  <c r="AD54" i="24"/>
  <c r="AX11" i="28"/>
  <c r="AQ53" i="24"/>
  <c r="AU11" i="28"/>
  <c r="AN53" i="24"/>
  <c r="AQ61" i="43"/>
  <c r="AL11" i="28"/>
  <c r="AE53" i="24"/>
  <c r="AH61" i="43"/>
  <c r="AT72" i="24"/>
  <c r="BC65" i="24"/>
  <c r="N72" i="24"/>
  <c r="J79" i="24"/>
  <c r="U86" i="24"/>
  <c r="M79" i="24"/>
  <c r="M65" i="24"/>
  <c r="I86" i="24"/>
  <c r="T86" i="24"/>
  <c r="D86" i="24"/>
  <c r="D72" i="24"/>
  <c r="AE65" i="24"/>
  <c r="AT65" i="24"/>
  <c r="U72" i="24"/>
  <c r="V65" i="24"/>
  <c r="AR79" i="24"/>
  <c r="AT86" i="24"/>
  <c r="AG86" i="24"/>
  <c r="AJ86" i="24"/>
  <c r="AO79" i="24"/>
  <c r="Z72" i="24"/>
  <c r="AR86" i="24"/>
  <c r="AR72" i="24"/>
  <c r="AV79" i="24"/>
  <c r="AP72" i="24"/>
  <c r="AM65" i="24"/>
  <c r="AA65" i="24"/>
  <c r="AN72" i="24"/>
  <c r="AV72" i="24"/>
  <c r="Z65" i="24"/>
  <c r="AD79" i="24"/>
  <c r="AJ65" i="24"/>
  <c r="AN79" i="24"/>
  <c r="AU65" i="24"/>
  <c r="R65" i="24"/>
  <c r="N86" i="24"/>
  <c r="B86" i="24"/>
  <c r="Q86" i="24"/>
  <c r="I65" i="24"/>
  <c r="E86" i="24"/>
  <c r="X86" i="24"/>
  <c r="P86" i="24"/>
  <c r="L72" i="24"/>
  <c r="H86" i="24"/>
  <c r="H72" i="24"/>
  <c r="U79" i="24"/>
  <c r="AF86" i="24"/>
  <c r="AE86" i="24"/>
  <c r="AV86" i="24"/>
  <c r="AQ86" i="24"/>
  <c r="AQ79" i="24"/>
  <c r="AB65" i="24"/>
  <c r="AB86" i="24"/>
  <c r="Y86" i="24"/>
  <c r="AE79" i="24"/>
  <c r="AO65" i="24"/>
  <c r="AY72" i="24"/>
  <c r="Y72" i="24"/>
  <c r="AJ72" i="24"/>
  <c r="R86" i="24"/>
  <c r="M86" i="24"/>
  <c r="E79" i="24"/>
  <c r="T72" i="24"/>
  <c r="L65" i="24"/>
  <c r="H65" i="24"/>
  <c r="D79" i="24"/>
  <c r="AP79" i="24"/>
  <c r="W79" i="24"/>
  <c r="Y65" i="24"/>
  <c r="AY79" i="24"/>
  <c r="AU79" i="24"/>
  <c r="AK86" i="24"/>
  <c r="AI86" i="24"/>
  <c r="AM79" i="24"/>
  <c r="AJ79" i="24"/>
  <c r="AH79" i="24"/>
  <c r="AA86" i="24"/>
  <c r="AT79" i="24"/>
  <c r="AH86" i="24"/>
  <c r="AY65" i="24"/>
  <c r="P52" i="24"/>
  <c r="P65" i="24" s="1"/>
  <c r="BD18" i="24"/>
  <c r="BD8" i="24"/>
  <c r="F52" i="24"/>
  <c r="F64" i="24" s="1"/>
  <c r="M10" i="28"/>
  <c r="C74" i="24"/>
  <c r="AG12" i="28"/>
  <c r="AL66" i="43"/>
  <c r="AB11" i="28"/>
  <c r="AZ61" i="43"/>
  <c r="X61" i="43"/>
  <c r="AJ11" i="28"/>
  <c r="AZ6" i="24"/>
  <c r="BC13" i="43" s="1"/>
  <c r="AW87" i="24"/>
  <c r="AW64" i="24"/>
  <c r="AW89" i="24"/>
  <c r="AH75" i="24"/>
  <c r="AH82" i="24"/>
  <c r="AH73" i="24"/>
  <c r="AH71" i="24"/>
  <c r="AH85" i="24"/>
  <c r="AD78" i="24"/>
  <c r="AD75" i="24"/>
  <c r="AD87" i="24"/>
  <c r="AD66" i="24"/>
  <c r="AD68" i="24"/>
  <c r="AG54" i="24"/>
  <c r="AN12" i="28"/>
  <c r="AT53" i="24"/>
  <c r="BA11" i="28"/>
  <c r="AN11" i="28"/>
  <c r="AJ61" i="43"/>
  <c r="P53" i="24"/>
  <c r="P72" i="24" s="1"/>
  <c r="W11" i="28"/>
  <c r="AF65" i="43"/>
  <c r="AK65" i="43"/>
  <c r="AH55" i="24"/>
  <c r="AZ47" i="24"/>
  <c r="BC54" i="43" s="1"/>
  <c r="AZ24" i="24"/>
  <c r="BC31" i="43" s="1"/>
  <c r="AO54" i="24"/>
  <c r="AV12" i="28"/>
  <c r="AR66" i="43"/>
  <c r="X54" i="24"/>
  <c r="AE12" i="28"/>
  <c r="J53" i="24"/>
  <c r="J71" i="24" s="1"/>
  <c r="Q11" i="28"/>
  <c r="BD38" i="24"/>
  <c r="AJ52" i="24"/>
  <c r="AQ10" i="28"/>
  <c r="AM61" i="43"/>
  <c r="AV75" i="24"/>
  <c r="AF55" i="24"/>
  <c r="AF79" i="24"/>
  <c r="AZ40" i="24"/>
  <c r="BC47" i="43" s="1"/>
  <c r="Q78" i="24"/>
  <c r="M71" i="24"/>
  <c r="I71" i="24"/>
  <c r="R85" i="24"/>
  <c r="U78" i="24"/>
  <c r="U71" i="24"/>
  <c r="B55" i="27"/>
  <c r="G65" i="26"/>
  <c r="G67" i="26" s="1"/>
  <c r="E66" i="26"/>
  <c r="E67" i="26" s="1"/>
  <c r="L55" i="27"/>
  <c r="AE53" i="27"/>
  <c r="AM81" i="27"/>
  <c r="BC67" i="27"/>
  <c r="AI81" i="27"/>
  <c r="C88" i="27"/>
  <c r="O88" i="27"/>
  <c r="V88" i="27"/>
  <c r="AY81" i="27"/>
  <c r="AM67" i="27"/>
  <c r="AL81" i="27"/>
  <c r="AM88" i="27"/>
  <c r="AT81" i="27"/>
  <c r="AU81" i="27"/>
  <c r="AA88" i="27"/>
  <c r="AD88" i="27"/>
  <c r="AP74" i="27"/>
  <c r="AE88" i="27"/>
  <c r="M67" i="27"/>
  <c r="AX88" i="27"/>
  <c r="AP81" i="27"/>
  <c r="AX81" i="27"/>
  <c r="AM74" i="27"/>
  <c r="Q74" i="27"/>
  <c r="G74" i="27"/>
  <c r="AU67" i="27"/>
  <c r="E67" i="27"/>
  <c r="I88" i="27"/>
  <c r="AK81" i="27"/>
  <c r="AS16" i="28"/>
  <c r="AL54" i="27"/>
  <c r="AJ15" i="28"/>
  <c r="AC53" i="27"/>
  <c r="AU61" i="26"/>
  <c r="BC66" i="27"/>
  <c r="R73" i="27"/>
  <c r="AS80" i="27"/>
  <c r="AL66" i="27"/>
  <c r="AU80" i="27"/>
  <c r="AD80" i="27"/>
  <c r="AA66" i="27"/>
  <c r="AT80" i="27"/>
  <c r="U87" i="27"/>
  <c r="I87" i="27"/>
  <c r="AU16" i="28"/>
  <c r="AN54" i="27"/>
  <c r="AO15" i="28"/>
  <c r="AS54" i="27"/>
  <c r="AZ16" i="28"/>
  <c r="BC15" i="28"/>
  <c r="AV53" i="27"/>
  <c r="AM53" i="27"/>
  <c r="AT15" i="28"/>
  <c r="AU14" i="28"/>
  <c r="BD42" i="27"/>
  <c r="AN52" i="27"/>
  <c r="AQ61" i="26"/>
  <c r="AK61" i="26"/>
  <c r="BD36" i="27"/>
  <c r="AO14" i="28"/>
  <c r="BB16" i="28"/>
  <c r="AU54" i="27"/>
  <c r="BA61" i="26"/>
  <c r="AX61" i="26"/>
  <c r="AQ15" i="28"/>
  <c r="BD53" i="27"/>
  <c r="BF14" i="28"/>
  <c r="AY52" i="27"/>
  <c r="BB61" i="26"/>
  <c r="AH61" i="26"/>
  <c r="BD30" i="27"/>
  <c r="AE64" i="26"/>
  <c r="AE67" i="26" s="1"/>
  <c r="AB52" i="27"/>
  <c r="U79" i="27"/>
  <c r="M86" i="27"/>
  <c r="E65" i="27"/>
  <c r="A79" i="27"/>
  <c r="BC79" i="27" s="1"/>
  <c r="AP65" i="27"/>
  <c r="AH86" i="27"/>
  <c r="AW65" i="27"/>
  <c r="AL79" i="27"/>
  <c r="W79" i="27"/>
  <c r="AI64" i="27"/>
  <c r="AH79" i="27"/>
  <c r="AQ79" i="27"/>
  <c r="AU65" i="27"/>
  <c r="AI65" i="27"/>
  <c r="A86" i="27"/>
  <c r="BC86" i="27" s="1"/>
  <c r="AU79" i="27"/>
  <c r="AT61" i="26"/>
  <c r="AM61" i="26"/>
  <c r="AQ54" i="27"/>
  <c r="AX16" i="28"/>
  <c r="AO52" i="27"/>
  <c r="BD43" i="27"/>
  <c r="BD34" i="27"/>
  <c r="AF52" i="27"/>
  <c r="AK14" i="28"/>
  <c r="BD32" i="27"/>
  <c r="AG61" i="26"/>
  <c r="AZ47" i="27"/>
  <c r="BC54" i="26" s="1"/>
  <c r="AU72" i="27"/>
  <c r="AE72" i="27"/>
  <c r="S86" i="27"/>
  <c r="AD86" i="27"/>
  <c r="AA72" i="27"/>
  <c r="U86" i="27"/>
  <c r="AT86" i="27"/>
  <c r="AG86" i="27"/>
  <c r="AP79" i="27"/>
  <c r="AH72" i="27"/>
  <c r="I86" i="27"/>
  <c r="AH65" i="27"/>
  <c r="AI86" i="27"/>
  <c r="AQ72" i="27"/>
  <c r="AE65" i="27"/>
  <c r="X80" i="27"/>
  <c r="T81" i="27"/>
  <c r="P71" i="27"/>
  <c r="L81" i="27"/>
  <c r="H74" i="27"/>
  <c r="D74" i="27"/>
  <c r="W86" i="27"/>
  <c r="S79" i="27"/>
  <c r="O72" i="27"/>
  <c r="K64" i="27"/>
  <c r="G78" i="27"/>
  <c r="C64" i="27"/>
  <c r="Z52" i="27"/>
  <c r="Z65" i="27" s="1"/>
  <c r="AL72" i="24"/>
  <c r="AL79" i="24"/>
  <c r="AL65" i="24"/>
  <c r="AL78" i="24"/>
  <c r="AL85" i="24"/>
  <c r="AL74" i="24"/>
  <c r="AL67" i="24"/>
  <c r="AL71" i="24"/>
  <c r="AL86" i="24"/>
  <c r="AL68" i="24"/>
  <c r="BA64" i="24"/>
  <c r="BA85" i="24" s="1"/>
  <c r="AL81" i="24"/>
  <c r="AL64" i="24"/>
  <c r="AL89" i="24"/>
  <c r="BA65" i="24"/>
  <c r="BA72" i="24" s="1"/>
  <c r="AL88" i="24"/>
  <c r="T54" i="24"/>
  <c r="T79" i="24" s="1"/>
  <c r="AA12" i="28"/>
  <c r="AU53" i="24"/>
  <c r="BB11" i="28"/>
  <c r="AX61" i="43"/>
  <c r="T53" i="24"/>
  <c r="AA11" i="28"/>
  <c r="E52" i="24"/>
  <c r="E64" i="24" s="1"/>
  <c r="L10" i="28"/>
  <c r="H61" i="43"/>
  <c r="H64" i="43" s="1"/>
  <c r="BD7" i="24"/>
  <c r="B55" i="24"/>
  <c r="AS71" i="24"/>
  <c r="AL82" i="24"/>
  <c r="AZ46" i="24"/>
  <c r="BC53" i="43" s="1"/>
  <c r="AZ45" i="24"/>
  <c r="BC52" i="43" s="1"/>
  <c r="AZ44" i="24"/>
  <c r="BC51" i="43" s="1"/>
  <c r="AZ43" i="24"/>
  <c r="BC50" i="43" s="1"/>
  <c r="AJ55" i="24"/>
  <c r="AM65" i="43"/>
  <c r="AM66" i="43"/>
  <c r="AT54" i="24"/>
  <c r="AW61" i="43"/>
  <c r="BF10" i="28"/>
  <c r="BD53" i="24"/>
  <c r="BB61" i="43"/>
  <c r="AL80" i="24"/>
  <c r="AL73" i="24"/>
  <c r="AL66" i="24"/>
  <c r="AO55" i="24"/>
  <c r="AR65" i="43"/>
  <c r="AV64" i="43"/>
  <c r="AV67" i="43" s="1"/>
  <c r="AV66" i="43"/>
  <c r="AS55" i="24"/>
  <c r="AS72" i="24"/>
  <c r="AS68" i="24"/>
  <c r="AS85" i="24"/>
  <c r="AS82" i="24"/>
  <c r="AS74" i="24"/>
  <c r="AS73" i="24"/>
  <c r="AS89" i="24"/>
  <c r="AS75" i="24"/>
  <c r="AS79" i="24"/>
  <c r="AS88" i="24"/>
  <c r="AS87" i="24"/>
  <c r="AS78" i="24"/>
  <c r="AS66" i="24"/>
  <c r="AS81" i="24"/>
  <c r="AL54" i="24"/>
  <c r="AS12" i="28"/>
  <c r="AO61" i="43"/>
  <c r="AO66" i="43" s="1"/>
  <c r="AQ52" i="24"/>
  <c r="AX10" i="28"/>
  <c r="BD45" i="24"/>
  <c r="AT61" i="43"/>
  <c r="E54" i="24"/>
  <c r="E78" i="24" s="1"/>
  <c r="AS64" i="24"/>
  <c r="AS80" i="24"/>
  <c r="AM64" i="43"/>
  <c r="AM67" i="43" s="1"/>
  <c r="W61" i="43"/>
  <c r="W65" i="43" s="1"/>
  <c r="AL75" i="24"/>
  <c r="BA12" i="28"/>
  <c r="AZ48" i="24"/>
  <c r="BC55" i="43" s="1"/>
  <c r="AZ33" i="24"/>
  <c r="BC40" i="43" s="1"/>
  <c r="AY61" i="43"/>
  <c r="AV54" i="24"/>
  <c r="AW53" i="24"/>
  <c r="BD11" i="28"/>
  <c r="AV11" i="28"/>
  <c r="AO53" i="24"/>
  <c r="W53" i="24"/>
  <c r="AD11" i="28"/>
  <c r="BD47" i="24"/>
  <c r="AZ10" i="28"/>
  <c r="AS52" i="24"/>
  <c r="BD39" i="24"/>
  <c r="AN61" i="43"/>
  <c r="N80" i="24"/>
  <c r="J66" i="24"/>
  <c r="Q73" i="24"/>
  <c r="U80" i="24"/>
  <c r="M80" i="24"/>
  <c r="E87" i="24"/>
  <c r="X66" i="24"/>
  <c r="V66" i="24"/>
  <c r="U66" i="24"/>
  <c r="U87" i="24"/>
  <c r="M87" i="24"/>
  <c r="E80" i="24"/>
  <c r="R66" i="24"/>
  <c r="T66" i="24"/>
  <c r="T73" i="24"/>
  <c r="L73" i="24"/>
  <c r="L87" i="24"/>
  <c r="H66" i="24"/>
  <c r="Z73" i="24"/>
  <c r="AM80" i="24"/>
  <c r="AM66" i="24"/>
  <c r="V87" i="24"/>
  <c r="N73" i="24"/>
  <c r="F66" i="24"/>
  <c r="U73" i="24"/>
  <c r="M66" i="24"/>
  <c r="I73" i="24"/>
  <c r="I80" i="24"/>
  <c r="E73" i="24"/>
  <c r="T80" i="24"/>
  <c r="L80" i="24"/>
  <c r="H73" i="24"/>
  <c r="H87" i="24"/>
  <c r="D66" i="24"/>
  <c r="Q66" i="24"/>
  <c r="AJ80" i="24"/>
  <c r="AF73" i="24"/>
  <c r="AZ42" i="24"/>
  <c r="BC49" i="43" s="1"/>
  <c r="AY75" i="24"/>
  <c r="AY82" i="24"/>
  <c r="AY68" i="24"/>
  <c r="AW12" i="28"/>
  <c r="AP54" i="24"/>
  <c r="BF11" i="28"/>
  <c r="AY53" i="24"/>
  <c r="AI72" i="24"/>
  <c r="AI64" i="24"/>
  <c r="AI75" i="24"/>
  <c r="AR54" i="24"/>
  <c r="AU61" i="43"/>
  <c r="AQ12" i="28"/>
  <c r="AJ54" i="24"/>
  <c r="AS53" i="24"/>
  <c r="AZ11" i="28"/>
  <c r="AB53" i="24"/>
  <c r="AI11" i="28"/>
  <c r="BD51" i="24"/>
  <c r="BD10" i="28"/>
  <c r="BD43" i="24"/>
  <c r="AO52" i="24"/>
  <c r="AR64" i="43"/>
  <c r="AR67" i="43" s="1"/>
  <c r="AV10" i="28"/>
  <c r="T82" i="24"/>
  <c r="M68" i="24"/>
  <c r="Q89" i="24"/>
  <c r="Q82" i="24"/>
  <c r="U68" i="24"/>
  <c r="F75" i="24"/>
  <c r="N75" i="24"/>
  <c r="R82" i="24"/>
  <c r="V75" i="24"/>
  <c r="AW82" i="24"/>
  <c r="AG68" i="24"/>
  <c r="AB72" i="24"/>
  <c r="W81" i="24"/>
  <c r="O67" i="24"/>
  <c r="K65" i="24"/>
  <c r="C85" i="24"/>
  <c r="E68" i="24"/>
  <c r="I75" i="24"/>
  <c r="M82" i="24"/>
  <c r="M89" i="24"/>
  <c r="U89" i="24"/>
  <c r="F89" i="24"/>
  <c r="J89" i="24"/>
  <c r="J82" i="24"/>
  <c r="K68" i="24"/>
  <c r="AS86" i="24"/>
  <c r="AC65" i="24"/>
  <c r="Y79" i="24"/>
  <c r="Z89" i="24"/>
  <c r="V68" i="24"/>
  <c r="R68" i="24"/>
  <c r="N82" i="24"/>
  <c r="J65" i="24"/>
  <c r="F73" i="24"/>
  <c r="H64" i="27"/>
  <c r="T71" i="27"/>
  <c r="X87" i="27"/>
  <c r="G71" i="27"/>
  <c r="T79" i="27"/>
  <c r="W80" i="27"/>
  <c r="C75" i="27"/>
  <c r="W89" i="27"/>
  <c r="K82" i="27"/>
  <c r="T75" i="27"/>
  <c r="L75" i="27"/>
  <c r="K79" i="27"/>
  <c r="K65" i="27"/>
  <c r="G66" i="27"/>
  <c r="K67" i="27"/>
  <c r="S85" i="27"/>
  <c r="D87" i="27"/>
  <c r="D88" i="27"/>
  <c r="X66" i="27"/>
  <c r="S66" i="27"/>
  <c r="S87" i="27"/>
  <c r="S73" i="27"/>
  <c r="G87" i="27"/>
  <c r="W64" i="27"/>
  <c r="K74" i="27"/>
  <c r="W73" i="27"/>
  <c r="W74" i="27"/>
  <c r="W81" i="27"/>
  <c r="W88" i="27"/>
  <c r="C74" i="27"/>
  <c r="C67" i="27"/>
  <c r="C81" i="27"/>
  <c r="K78" i="27"/>
  <c r="O85" i="27"/>
  <c r="G65" i="27"/>
  <c r="G79" i="27"/>
  <c r="O78" i="27"/>
  <c r="D80" i="27"/>
  <c r="X74" i="27"/>
  <c r="T64" i="27"/>
  <c r="T72" i="27"/>
  <c r="K72" i="27"/>
  <c r="S75" i="27"/>
  <c r="G82" i="27"/>
  <c r="P64" i="27"/>
  <c r="S65" i="27"/>
  <c r="P78" i="27"/>
  <c r="T89" i="27"/>
  <c r="S80" i="27"/>
  <c r="G75" i="27"/>
  <c r="BA68" i="27"/>
  <c r="BA89" i="27" s="1"/>
  <c r="C89" i="27"/>
  <c r="D82" i="27"/>
  <c r="S82" i="27"/>
  <c r="W75" i="27"/>
  <c r="T78" i="27"/>
  <c r="C79" i="27"/>
  <c r="O66" i="27"/>
  <c r="O73" i="27"/>
  <c r="G80" i="27"/>
  <c r="D65" i="27"/>
  <c r="L74" i="27"/>
  <c r="H79" i="27"/>
  <c r="O82" i="27"/>
  <c r="G85" i="27"/>
  <c r="S74" i="27"/>
  <c r="O87" i="27"/>
  <c r="C80" i="27"/>
  <c r="W87" i="27"/>
  <c r="K87" i="27"/>
  <c r="O74" i="27"/>
  <c r="O79" i="27"/>
  <c r="C86" i="27"/>
  <c r="G67" i="27"/>
  <c r="K71" i="27"/>
  <c r="K86" i="27"/>
  <c r="S79" i="24"/>
  <c r="S64" i="24"/>
  <c r="S82" i="24"/>
  <c r="S88" i="24"/>
  <c r="S67" i="24"/>
  <c r="S74" i="24"/>
  <c r="S85" i="24"/>
  <c r="S87" i="24"/>
  <c r="S68" i="24"/>
  <c r="S65" i="24"/>
  <c r="S86" i="24"/>
  <c r="S89" i="24"/>
  <c r="G78" i="24"/>
  <c r="G82" i="24"/>
  <c r="G80" i="24"/>
  <c r="G81" i="24"/>
  <c r="G79" i="24"/>
  <c r="G87" i="24"/>
  <c r="G89" i="24"/>
  <c r="G88" i="24"/>
  <c r="G67" i="24"/>
  <c r="O65" i="24"/>
  <c r="G64" i="24"/>
  <c r="C89" i="24"/>
  <c r="G73" i="24"/>
  <c r="G72" i="24"/>
  <c r="BA66" i="24"/>
  <c r="W78" i="24"/>
  <c r="W80" i="24"/>
  <c r="W73" i="24"/>
  <c r="W66" i="24"/>
  <c r="W85" i="24"/>
  <c r="W75" i="24"/>
  <c r="W65" i="24"/>
  <c r="W87" i="24"/>
  <c r="K85" i="24"/>
  <c r="K80" i="24"/>
  <c r="K89" i="24"/>
  <c r="K67" i="24"/>
  <c r="K79" i="24"/>
  <c r="K72" i="24"/>
  <c r="K73" i="24"/>
  <c r="K75" i="24"/>
  <c r="K87" i="24"/>
  <c r="K74" i="24"/>
  <c r="K88" i="24"/>
  <c r="C72" i="24"/>
  <c r="C86" i="24"/>
  <c r="C68" i="24"/>
  <c r="C81" i="24"/>
  <c r="C88" i="24"/>
  <c r="C71" i="24"/>
  <c r="C79" i="24"/>
  <c r="C87" i="24"/>
  <c r="C80" i="24"/>
  <c r="C67" i="24"/>
  <c r="S73" i="24"/>
  <c r="G86" i="24"/>
  <c r="W64" i="24"/>
  <c r="W68" i="24"/>
  <c r="W67" i="24"/>
  <c r="O80" i="24"/>
  <c r="K86" i="24"/>
  <c r="W82" i="24"/>
  <c r="C82" i="24"/>
  <c r="W71" i="24"/>
  <c r="O81" i="24"/>
  <c r="S78" i="24"/>
  <c r="S80" i="24"/>
  <c r="C73" i="24"/>
  <c r="C65" i="24"/>
  <c r="G66" i="24"/>
  <c r="K82" i="24"/>
  <c r="S71" i="24"/>
  <c r="O72" i="24"/>
  <c r="O86" i="24"/>
  <c r="O73" i="24"/>
  <c r="O79" i="24"/>
  <c r="O85" i="24"/>
  <c r="O82" i="24"/>
  <c r="O88" i="24"/>
  <c r="O64" i="24"/>
  <c r="O68" i="24"/>
  <c r="O87" i="24"/>
  <c r="O75" i="24"/>
  <c r="W74" i="24"/>
  <c r="S81" i="24"/>
  <c r="C78" i="24"/>
  <c r="W88" i="24"/>
  <c r="O74" i="24"/>
  <c r="K81" i="24"/>
  <c r="W89" i="24"/>
  <c r="S75" i="24"/>
  <c r="BA86" i="24"/>
  <c r="W72" i="24"/>
  <c r="C66" i="24"/>
  <c r="G75" i="24"/>
  <c r="G85" i="24"/>
  <c r="K66" i="24"/>
  <c r="O89" i="24"/>
  <c r="S72" i="24"/>
  <c r="Z82" i="24"/>
  <c r="Z87" i="24"/>
  <c r="B87" i="24"/>
  <c r="F87" i="24"/>
  <c r="F65" i="24"/>
  <c r="F68" i="24"/>
  <c r="J87" i="24"/>
  <c r="J80" i="24"/>
  <c r="J68" i="24"/>
  <c r="N66" i="24"/>
  <c r="R72" i="24"/>
  <c r="R87" i="24"/>
  <c r="R71" i="24"/>
  <c r="V86" i="24"/>
  <c r="V71" i="24"/>
  <c r="B75" i="24"/>
  <c r="B80" i="24"/>
  <c r="B78" i="24"/>
  <c r="R81" i="24"/>
  <c r="V88" i="24"/>
  <c r="BA67" i="24"/>
  <c r="B88" i="24"/>
  <c r="V67" i="24"/>
  <c r="V81" i="24"/>
  <c r="N79" i="24"/>
  <c r="N78" i="24"/>
  <c r="BA68" i="24"/>
  <c r="R80" i="24"/>
  <c r="Z78" i="24"/>
  <c r="V79" i="24"/>
  <c r="F79" i="24"/>
  <c r="F86" i="24"/>
  <c r="F72" i="24"/>
  <c r="J73" i="24"/>
  <c r="J72" i="24"/>
  <c r="N89" i="24"/>
  <c r="N87" i="24"/>
  <c r="R89" i="24"/>
  <c r="R79" i="24"/>
  <c r="V85" i="24"/>
  <c r="V82" i="24"/>
  <c r="T65" i="27"/>
  <c r="L71" i="27"/>
  <c r="X65" i="27"/>
  <c r="H78" i="27"/>
  <c r="X79" i="27"/>
  <c r="BA64" i="27"/>
  <c r="BA85" i="27" s="1"/>
  <c r="P74" i="27"/>
  <c r="T86" i="27"/>
  <c r="T87" i="27"/>
  <c r="T66" i="27"/>
  <c r="L80" i="27"/>
  <c r="H89" i="27"/>
  <c r="P68" i="27"/>
  <c r="D75" i="27"/>
  <c r="X89" i="27"/>
  <c r="L79" i="27"/>
  <c r="D66" i="27"/>
  <c r="H80" i="27"/>
  <c r="X73" i="27"/>
  <c r="L86" i="27"/>
  <c r="T67" i="27"/>
  <c r="P79" i="27"/>
  <c r="L87" i="27"/>
  <c r="L78" i="27"/>
  <c r="P88" i="27"/>
  <c r="H72" i="27"/>
  <c r="D85" i="27"/>
  <c r="D72" i="27"/>
  <c r="X78" i="27"/>
  <c r="D81" i="27"/>
  <c r="P65" i="27"/>
  <c r="D78" i="27"/>
  <c r="D64" i="27"/>
  <c r="X72" i="27"/>
  <c r="P87" i="27"/>
  <c r="T85" i="27"/>
  <c r="T68" i="27"/>
  <c r="BA67" i="27"/>
  <c r="L66" i="27"/>
  <c r="H66" i="27"/>
  <c r="T82" i="27"/>
  <c r="P75" i="27"/>
  <c r="X82" i="27"/>
  <c r="X75" i="27"/>
  <c r="H65" i="27"/>
  <c r="D89" i="27"/>
  <c r="L72" i="27"/>
  <c r="L65" i="27"/>
  <c r="X67" i="27"/>
  <c r="X64" i="27"/>
  <c r="L88" i="27"/>
  <c r="X85" i="27"/>
  <c r="L85" i="27"/>
  <c r="D73" i="27"/>
  <c r="P80" i="27"/>
  <c r="X86" i="27"/>
  <c r="X81" i="27"/>
  <c r="H75" i="27"/>
  <c r="D67" i="27"/>
  <c r="H87" i="27"/>
  <c r="D86" i="27"/>
  <c r="H85" i="27"/>
  <c r="H86" i="27"/>
  <c r="D71" i="27"/>
  <c r="P67" i="27"/>
  <c r="T74" i="27"/>
  <c r="T73" i="27"/>
  <c r="BA65" i="27"/>
  <c r="L73" i="27"/>
  <c r="P89" i="27"/>
  <c r="L68" i="27"/>
  <c r="D68" i="27"/>
  <c r="L82" i="27"/>
  <c r="L89" i="27"/>
  <c r="H82" i="27"/>
  <c r="H68" i="27"/>
  <c r="X68" i="27"/>
  <c r="D79" i="27"/>
  <c r="H81" i="27"/>
  <c r="X71" i="27"/>
  <c r="P73" i="27"/>
  <c r="H67" i="27"/>
  <c r="X88" i="27"/>
  <c r="H73" i="27"/>
  <c r="P85" i="27"/>
  <c r="P86" i="27"/>
  <c r="P66" i="27"/>
  <c r="T88" i="27"/>
  <c r="P81" i="27"/>
  <c r="BA73" i="27"/>
  <c r="AZ72" i="27" l="1"/>
  <c r="P65" i="26"/>
  <c r="BG17" i="26"/>
  <c r="C18" i="28" s="1"/>
  <c r="AZ88" i="27"/>
  <c r="I64" i="26"/>
  <c r="I66" i="26"/>
  <c r="I65" i="26"/>
  <c r="F55" i="27"/>
  <c r="F66" i="26"/>
  <c r="F65" i="26"/>
  <c r="F64" i="26"/>
  <c r="F67" i="26" s="1"/>
  <c r="J55" i="27"/>
  <c r="M66" i="26"/>
  <c r="M64" i="26"/>
  <c r="O66" i="26"/>
  <c r="O65" i="26"/>
  <c r="X64" i="26"/>
  <c r="X66" i="26"/>
  <c r="U55" i="27"/>
  <c r="R66" i="26"/>
  <c r="R65" i="26"/>
  <c r="R67" i="26" s="1"/>
  <c r="O55" i="27"/>
  <c r="Z65" i="26"/>
  <c r="Z64" i="26"/>
  <c r="W55" i="27"/>
  <c r="Z66" i="26"/>
  <c r="H66" i="26"/>
  <c r="H64" i="26"/>
  <c r="E55" i="27"/>
  <c r="H65" i="26"/>
  <c r="J65" i="26"/>
  <c r="G55" i="27"/>
  <c r="J66" i="26"/>
  <c r="J64" i="26"/>
  <c r="J67" i="26" s="1"/>
  <c r="AZ81" i="27"/>
  <c r="AZ71" i="27"/>
  <c r="C55" i="27"/>
  <c r="M65" i="26"/>
  <c r="T65" i="26"/>
  <c r="T67" i="26" s="1"/>
  <c r="T66" i="26"/>
  <c r="Q55" i="27"/>
  <c r="N55" i="27"/>
  <c r="Q64" i="26"/>
  <c r="Q67" i="26" s="1"/>
  <c r="Q65" i="26"/>
  <c r="O64" i="26"/>
  <c r="V67" i="26"/>
  <c r="P64" i="26"/>
  <c r="P67" i="26" s="1"/>
  <c r="P66" i="26"/>
  <c r="Q66" i="26"/>
  <c r="X55" i="27"/>
  <c r="AA66" i="26"/>
  <c r="AA64" i="26"/>
  <c r="H55" i="24"/>
  <c r="V66" i="43"/>
  <c r="R55" i="24"/>
  <c r="O66" i="43"/>
  <c r="U65" i="43"/>
  <c r="E66" i="43"/>
  <c r="E64" i="43"/>
  <c r="U64" i="43"/>
  <c r="AA64" i="43"/>
  <c r="Y65" i="43"/>
  <c r="P66" i="43"/>
  <c r="M66" i="43"/>
  <c r="M65" i="43"/>
  <c r="J55" i="24"/>
  <c r="L66" i="43"/>
  <c r="I67" i="43"/>
  <c r="H66" i="43"/>
  <c r="X55" i="24"/>
  <c r="AA65" i="43"/>
  <c r="Z66" i="43"/>
  <c r="P64" i="43"/>
  <c r="M55" i="24"/>
  <c r="I55" i="24"/>
  <c r="L64" i="43"/>
  <c r="J66" i="43"/>
  <c r="K66" i="43"/>
  <c r="K65" i="43"/>
  <c r="F65" i="43"/>
  <c r="AB64" i="43"/>
  <c r="AB65" i="43"/>
  <c r="W55" i="24"/>
  <c r="Z65" i="43"/>
  <c r="V65" i="43"/>
  <c r="V64" i="43"/>
  <c r="S64" i="43"/>
  <c r="S65" i="43"/>
  <c r="AC66" i="43"/>
  <c r="AB66" i="43"/>
  <c r="Y66" i="43"/>
  <c r="Y64" i="43"/>
  <c r="Q55" i="24"/>
  <c r="T64" i="43"/>
  <c r="T66" i="43"/>
  <c r="S66" i="43"/>
  <c r="G55" i="24"/>
  <c r="J65" i="43"/>
  <c r="J67" i="43" s="1"/>
  <c r="AC64" i="43"/>
  <c r="Z55" i="24"/>
  <c r="R65" i="43"/>
  <c r="O55" i="24"/>
  <c r="R64" i="43"/>
  <c r="R66" i="43"/>
  <c r="L55" i="24"/>
  <c r="O64" i="43"/>
  <c r="N65" i="43"/>
  <c r="K55" i="24"/>
  <c r="N66" i="43"/>
  <c r="N64" i="43"/>
  <c r="BG9" i="43"/>
  <c r="B10" i="28" s="1"/>
  <c r="G65" i="43"/>
  <c r="G64" i="43"/>
  <c r="G66" i="43"/>
  <c r="F66" i="43"/>
  <c r="F64" i="43"/>
  <c r="AB1" i="43"/>
  <c r="L1" i="24" s="1"/>
  <c r="BD54" i="24" s="1"/>
  <c r="E5" i="28"/>
  <c r="U55" i="24"/>
  <c r="X66" i="43"/>
  <c r="X64" i="43"/>
  <c r="AE55" i="24"/>
  <c r="AH65" i="43"/>
  <c r="AH66" i="43"/>
  <c r="AH64" i="43"/>
  <c r="AH67" i="43" s="1"/>
  <c r="BG16" i="43"/>
  <c r="B17" i="28" s="1"/>
  <c r="W66" i="43"/>
  <c r="AZ65" i="43"/>
  <c r="AZ64" i="43"/>
  <c r="AZ67" i="43" s="1"/>
  <c r="AZ66" i="43"/>
  <c r="AW55" i="24"/>
  <c r="Q64" i="43"/>
  <c r="Q65" i="43"/>
  <c r="Q66" i="43"/>
  <c r="N55" i="24"/>
  <c r="AJ65" i="43"/>
  <c r="AG55" i="24"/>
  <c r="AJ66" i="43"/>
  <c r="AJ64" i="43"/>
  <c r="AJ67" i="43" s="1"/>
  <c r="AQ64" i="43"/>
  <c r="AQ67" i="43" s="1"/>
  <c r="AQ66" i="43"/>
  <c r="AQ65" i="43"/>
  <c r="AN55" i="24"/>
  <c r="AF66" i="43"/>
  <c r="AC55" i="24"/>
  <c r="AF64" i="43"/>
  <c r="AF67" i="43" s="1"/>
  <c r="X65" i="43"/>
  <c r="BA79" i="24"/>
  <c r="BA71" i="24"/>
  <c r="AZ64" i="24"/>
  <c r="BA78" i="24"/>
  <c r="AZ68" i="27"/>
  <c r="BB68" i="27" s="1"/>
  <c r="AZ82" i="27"/>
  <c r="AG64" i="26"/>
  <c r="AG67" i="26" s="1"/>
  <c r="AG66" i="26"/>
  <c r="AD55" i="27"/>
  <c r="AG65" i="26"/>
  <c r="AQ64" i="26"/>
  <c r="AQ67" i="26" s="1"/>
  <c r="AN55" i="27"/>
  <c r="AQ65" i="26"/>
  <c r="AQ66" i="26"/>
  <c r="BG18" i="26"/>
  <c r="BG15" i="26"/>
  <c r="BG19" i="26"/>
  <c r="AZ64" i="27"/>
  <c r="BB64" i="27" s="1"/>
  <c r="AM66" i="26"/>
  <c r="AJ55" i="27"/>
  <c r="AM64" i="26"/>
  <c r="AM67" i="26" s="1"/>
  <c r="AX64" i="26"/>
  <c r="AX67" i="26" s="1"/>
  <c r="AX66" i="26"/>
  <c r="AU55" i="27"/>
  <c r="AX65" i="26"/>
  <c r="BG16" i="26"/>
  <c r="BG22" i="26"/>
  <c r="BG10" i="26"/>
  <c r="AT65" i="26"/>
  <c r="AT64" i="26"/>
  <c r="AT67" i="26" s="1"/>
  <c r="AT66" i="26"/>
  <c r="AQ55" i="27"/>
  <c r="AH66" i="26"/>
  <c r="AH64" i="26"/>
  <c r="AH67" i="26" s="1"/>
  <c r="AE55" i="27"/>
  <c r="AH65" i="26"/>
  <c r="BA65" i="26"/>
  <c r="AX55" i="27"/>
  <c r="BA64" i="26"/>
  <c r="BA67" i="26" s="1"/>
  <c r="BA66" i="26"/>
  <c r="BG11" i="26"/>
  <c r="BG12" i="26"/>
  <c r="BG9" i="26"/>
  <c r="AZ87" i="27"/>
  <c r="BB87" i="27" s="1"/>
  <c r="AZ74" i="27"/>
  <c r="AZ89" i="27"/>
  <c r="BB89" i="27" s="1"/>
  <c r="BB64" i="26"/>
  <c r="BB67" i="26" s="1"/>
  <c r="BB65" i="26"/>
  <c r="BB66" i="26"/>
  <c r="AY55" i="27"/>
  <c r="AM65" i="26"/>
  <c r="AK65" i="26"/>
  <c r="AK64" i="26"/>
  <c r="AK67" i="26" s="1"/>
  <c r="AK66" i="26"/>
  <c r="AH55" i="27"/>
  <c r="AU64" i="26"/>
  <c r="AU67" i="26" s="1"/>
  <c r="AU66" i="26"/>
  <c r="AR55" i="27"/>
  <c r="AU65" i="26"/>
  <c r="BG13" i="26"/>
  <c r="BG14" i="26"/>
  <c r="BB66" i="43"/>
  <c r="AY55" i="24"/>
  <c r="BB65" i="43"/>
  <c r="BB64" i="43"/>
  <c r="BB67" i="43" s="1"/>
  <c r="AW65" i="43"/>
  <c r="AT55" i="24"/>
  <c r="AW64" i="43"/>
  <c r="AW67" i="43" s="1"/>
  <c r="AU55" i="24"/>
  <c r="AX66" i="43"/>
  <c r="AX64" i="43"/>
  <c r="AX67" i="43" s="1"/>
  <c r="AZ86" i="24"/>
  <c r="BB86" i="24" s="1"/>
  <c r="K76" i="43" s="1"/>
  <c r="BG22" i="43"/>
  <c r="BG10" i="43"/>
  <c r="BG18" i="43"/>
  <c r="H65" i="43"/>
  <c r="E55" i="24"/>
  <c r="AT65" i="43"/>
  <c r="AT66" i="43"/>
  <c r="AQ55" i="24"/>
  <c r="AZ75" i="24"/>
  <c r="AZ85" i="24"/>
  <c r="BB85" i="24" s="1"/>
  <c r="F76" i="43" s="1"/>
  <c r="AZ82" i="24"/>
  <c r="AZ81" i="24"/>
  <c r="AN65" i="43"/>
  <c r="AN66" i="43"/>
  <c r="AN64" i="43"/>
  <c r="AN67" i="43" s="1"/>
  <c r="AK55" i="24"/>
  <c r="AY65" i="43"/>
  <c r="AY64" i="43"/>
  <c r="AY67" i="43" s="1"/>
  <c r="AY66" i="43"/>
  <c r="AV55" i="24"/>
  <c r="BG14" i="43"/>
  <c r="AO65" i="43"/>
  <c r="AL55" i="24"/>
  <c r="AO64" i="43"/>
  <c r="AO67" i="43" s="1"/>
  <c r="AZ79" i="24"/>
  <c r="AZ74" i="24"/>
  <c r="AU66" i="43"/>
  <c r="AR55" i="24"/>
  <c r="AU64" i="43"/>
  <c r="AU67" i="43" s="1"/>
  <c r="AU65" i="43"/>
  <c r="BG17" i="43"/>
  <c r="BG12" i="43"/>
  <c r="BG11" i="43"/>
  <c r="T55" i="24"/>
  <c r="W64" i="43"/>
  <c r="AT64" i="43"/>
  <c r="AT67" i="43" s="1"/>
  <c r="BG13" i="43"/>
  <c r="AW66" i="43"/>
  <c r="BG19" i="43"/>
  <c r="AX65" i="43"/>
  <c r="BG15" i="43"/>
  <c r="AZ73" i="27"/>
  <c r="BB73" i="27" s="1"/>
  <c r="BA75" i="27"/>
  <c r="AZ65" i="27"/>
  <c r="BB65" i="27" s="1"/>
  <c r="AZ75" i="27"/>
  <c r="AZ78" i="27"/>
  <c r="AZ85" i="27"/>
  <c r="BB85" i="27" s="1"/>
  <c r="BA82" i="27"/>
  <c r="BB82" i="27" s="1"/>
  <c r="AZ79" i="27"/>
  <c r="AZ86" i="27"/>
  <c r="AZ67" i="27"/>
  <c r="BB67" i="27" s="1"/>
  <c r="AZ80" i="27"/>
  <c r="BB80" i="27" s="1"/>
  <c r="AZ65" i="24"/>
  <c r="AZ89" i="24"/>
  <c r="AZ73" i="24"/>
  <c r="AZ68" i="24"/>
  <c r="BB68" i="24" s="1"/>
  <c r="Z71" i="43" s="1"/>
  <c r="Z74" i="43" s="1"/>
  <c r="BA73" i="24"/>
  <c r="BA87" i="24"/>
  <c r="BA80" i="24"/>
  <c r="BA89" i="24"/>
  <c r="BA82" i="24"/>
  <c r="BA75" i="24"/>
  <c r="AZ87" i="24"/>
  <c r="AZ67" i="24"/>
  <c r="BB67" i="24" s="1"/>
  <c r="U71" i="43" s="1"/>
  <c r="U74" i="43" s="1"/>
  <c r="AZ71" i="24"/>
  <c r="BA74" i="24"/>
  <c r="BA88" i="24"/>
  <c r="BA81" i="24"/>
  <c r="AZ80" i="24"/>
  <c r="AZ88" i="24"/>
  <c r="AZ78" i="24"/>
  <c r="AZ66" i="24"/>
  <c r="AZ72" i="24"/>
  <c r="BA81" i="27"/>
  <c r="BA74" i="27"/>
  <c r="BA88" i="27"/>
  <c r="AZ66" i="27"/>
  <c r="BB66" i="27" s="1"/>
  <c r="BA72" i="27"/>
  <c r="BB72" i="27" s="1"/>
  <c r="BA79" i="27"/>
  <c r="BA86" i="27"/>
  <c r="BA71" i="27"/>
  <c r="BB71" i="27" s="1"/>
  <c r="BA78" i="27"/>
  <c r="BB88" i="27" l="1"/>
  <c r="U71" i="26"/>
  <c r="U74" i="26" s="1"/>
  <c r="BB81" i="27"/>
  <c r="P72" i="26"/>
  <c r="F71" i="26"/>
  <c r="P71" i="26"/>
  <c r="P74" i="26" s="1"/>
  <c r="Z71" i="26"/>
  <c r="Z74" i="26" s="1"/>
  <c r="K72" i="26"/>
  <c r="F72" i="26"/>
  <c r="P73" i="26"/>
  <c r="Z73" i="26"/>
  <c r="K71" i="26"/>
  <c r="F76" i="26"/>
  <c r="Z76" i="26"/>
  <c r="BB86" i="27"/>
  <c r="U76" i="26"/>
  <c r="P76" i="26"/>
  <c r="O67" i="26"/>
  <c r="X67" i="26"/>
  <c r="AA67" i="26"/>
  <c r="H67" i="26"/>
  <c r="Z67" i="26"/>
  <c r="M67" i="26"/>
  <c r="I67" i="26"/>
  <c r="BB88" i="24"/>
  <c r="U76" i="43" s="1"/>
  <c r="O67" i="43"/>
  <c r="L67" i="43"/>
  <c r="U67" i="43"/>
  <c r="P67" i="43"/>
  <c r="Z67" i="43"/>
  <c r="E67" i="43"/>
  <c r="AA67" i="43"/>
  <c r="M67" i="43"/>
  <c r="H67" i="43"/>
  <c r="V67" i="43"/>
  <c r="S67" i="43"/>
  <c r="K67" i="43"/>
  <c r="AB67" i="43"/>
  <c r="Y67" i="43"/>
  <c r="N67" i="43"/>
  <c r="T67" i="43"/>
  <c r="F67" i="43"/>
  <c r="AC67" i="43"/>
  <c r="X67" i="43"/>
  <c r="W67" i="43"/>
  <c r="R67" i="43"/>
  <c r="Q67" i="43"/>
  <c r="G67" i="43"/>
  <c r="BB72" i="24"/>
  <c r="K72" i="43" s="1"/>
  <c r="BB75" i="24"/>
  <c r="Z72" i="43" s="1"/>
  <c r="BB74" i="24"/>
  <c r="U72" i="43" s="1"/>
  <c r="BB66" i="24"/>
  <c r="P71" i="43" s="1"/>
  <c r="P74" i="43" s="1"/>
  <c r="BB71" i="24"/>
  <c r="F72" i="43" s="1"/>
  <c r="BB65" i="24"/>
  <c r="K71" i="43" s="1"/>
  <c r="BB79" i="24"/>
  <c r="K73" i="43" s="1"/>
  <c r="BB64" i="24"/>
  <c r="F71" i="43" s="1"/>
  <c r="BB81" i="24"/>
  <c r="U73" i="43" s="1"/>
  <c r="BB78" i="24"/>
  <c r="F73" i="43" s="1"/>
  <c r="C13" i="28"/>
  <c r="C17" i="28"/>
  <c r="C12" i="28"/>
  <c r="C20" i="28"/>
  <c r="C15" i="28"/>
  <c r="C11" i="28"/>
  <c r="C16" i="28"/>
  <c r="C14" i="28"/>
  <c r="BB78" i="27"/>
  <c r="BB74" i="27"/>
  <c r="BB79" i="27"/>
  <c r="BB75" i="27"/>
  <c r="BG20" i="26"/>
  <c r="BG21" i="26"/>
  <c r="BH11" i="26" s="1"/>
  <c r="C10" i="28"/>
  <c r="C23" i="28"/>
  <c r="C19" i="28"/>
  <c r="B20" i="28"/>
  <c r="B18" i="28"/>
  <c r="B19" i="28"/>
  <c r="BB80" i="24"/>
  <c r="P73" i="43" s="1"/>
  <c r="BB82" i="24"/>
  <c r="Z73" i="43" s="1"/>
  <c r="B11" i="28"/>
  <c r="B16" i="28"/>
  <c r="B12" i="28"/>
  <c r="B15" i="28"/>
  <c r="B23" i="28"/>
  <c r="BG20" i="43"/>
  <c r="BG21" i="43" s="1"/>
  <c r="B14" i="28"/>
  <c r="BB87" i="24"/>
  <c r="P76" i="43" s="1"/>
  <c r="B13" i="28"/>
  <c r="BB73" i="24"/>
  <c r="P72" i="43" s="1"/>
  <c r="BB89" i="24"/>
  <c r="Z76" i="43" s="1"/>
  <c r="BH18" i="26" l="1"/>
  <c r="U73" i="26"/>
  <c r="Z72" i="26"/>
  <c r="K73" i="26"/>
  <c r="K74" i="26" s="1"/>
  <c r="F73" i="26"/>
  <c r="F74" i="26" s="1"/>
  <c r="U72" i="26"/>
  <c r="K76" i="26"/>
  <c r="BH10" i="26"/>
  <c r="BH16" i="26"/>
  <c r="K74" i="43"/>
  <c r="F74" i="43"/>
  <c r="BH19" i="43"/>
  <c r="BG23" i="43"/>
  <c r="B24" i="28" s="1"/>
  <c r="BH18" i="43"/>
  <c r="BH10" i="43"/>
  <c r="BH13" i="26"/>
  <c r="BH19" i="26"/>
  <c r="BH20" i="26"/>
  <c r="C21" i="28"/>
  <c r="BH15" i="26"/>
  <c r="BH14" i="26"/>
  <c r="C22" i="28"/>
  <c r="BG14" i="28" s="1"/>
  <c r="BH17" i="26"/>
  <c r="BG23" i="26"/>
  <c r="C24" i="28" s="1"/>
  <c r="BH9" i="26"/>
  <c r="BH12" i="26"/>
  <c r="B22" i="28"/>
  <c r="BG10" i="28" s="1"/>
  <c r="BH16" i="43"/>
  <c r="BH9" i="43"/>
  <c r="BH13" i="43"/>
  <c r="BH11" i="43"/>
  <c r="BH12" i="43"/>
  <c r="BH15" i="43"/>
  <c r="BH17" i="43"/>
  <c r="BH20" i="43"/>
  <c r="B21" i="28"/>
  <c r="BH14" i="43"/>
</calcChain>
</file>

<file path=xl/sharedStrings.xml><?xml version="1.0" encoding="utf-8"?>
<sst xmlns="http://schemas.openxmlformats.org/spreadsheetml/2006/main" count="702" uniqueCount="278">
  <si>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</si>
  <si>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</si>
  <si>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</si>
  <si>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</si>
  <si>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</si>
  <si>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</si>
  <si>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</si>
  <si>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</si>
  <si>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</si>
  <si>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</si>
  <si>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</si>
  <si>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</si>
  <si>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</si>
  <si>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</si>
  <si>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</si>
  <si>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</si>
  <si>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</si>
  <si>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</si>
  <si>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</si>
  <si>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</si>
  <si>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</si>
  <si>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</si>
  <si>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</si>
  <si>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</si>
  <si>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</si>
  <si>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</si>
  <si>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</si>
  <si>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</si>
  <si>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</si>
  <si>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</si>
  <si>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</si>
  <si>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</si>
  <si>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</si>
  <si>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</si>
  <si>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</si>
  <si>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</si>
  <si>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</si>
  <si>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</si>
  <si>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</si>
  <si>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</si>
  <si>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</si>
  <si>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</si>
  <si>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</si>
  <si>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</si>
  <si>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</si>
  <si>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</si>
  <si>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</si>
  <si>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</si>
  <si>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</si>
  <si>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</si>
  <si>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</si>
  <si>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</si>
  <si>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</si>
  <si>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</si>
  <si>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</si>
  <si>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</si>
  <si>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</si>
  <si>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</si>
  <si>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</si>
  <si>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</si>
  <si>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</si>
  <si>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</si>
  <si>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</si>
  <si>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</si>
  <si>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</si>
  <si>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</si>
  <si>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</si>
  <si>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</si>
  <si>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</si>
  <si>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</si>
  <si>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</si>
  <si>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</si>
  <si>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</si>
  <si>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</si>
  <si>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</si>
  <si>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</si>
  <si>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</si>
  <si>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</si>
  <si>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</si>
  <si>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</si>
  <si>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</si>
  <si>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</si>
  <si>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</si>
  <si>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</si>
  <si>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</si>
  <si>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</si>
  <si>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</si>
  <si>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</si>
  <si>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</si>
  <si>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</si>
  <si>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</si>
  <si>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</si>
  <si>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</si>
  <si>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</si>
  <si>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</si>
  <si>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</si>
  <si>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</si>
  <si>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</si>
  <si>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</si>
  <si>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</si>
  <si>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</si>
  <si>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</si>
  <si>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</si>
  <si>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</si>
  <si>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</si>
  <si>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</si>
  <si>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</si>
  <si>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</si>
  <si>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</si>
  <si>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</si>
  <si>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</si>
  <si>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</si>
  <si>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</si>
  <si>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</si>
  <si>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</si>
  <si>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</si>
  <si>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</si>
  <si>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</si>
  <si>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算　数</t>
    <rPh sb="0" eb="1">
      <t>ザン</t>
    </rPh>
    <rPh sb="2" eb="3">
      <t>カズ</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</si>
  <si>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</si>
  <si>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</si>
  <si>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</si>
  <si>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</si>
  <si>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</si>
  <si>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t>
  </si>
  <si>
    <t>正　答</t>
  </si>
  <si>
    <t>誤　答</t>
  </si>
  <si>
    <t>無　答</t>
  </si>
  <si>
    <t>算数</t>
    <rPh sb="0" eb="2">
      <t>サンスウ</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</si>
  <si>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</si>
  <si>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</si>
  <si>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</si>
  <si>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</si>
  <si>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</si>
  <si>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</si>
  <si>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</si>
  <si>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</si>
  <si>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</si>
  <si>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</si>
  <si>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</si>
  <si>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</si>
  <si>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</si>
  <si>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</si>
  <si>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</si>
  <si>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</si>
  <si>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</si>
  <si>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</si>
  <si>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</si>
  <si>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</si>
  <si>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富山県割合％</t>
    <rPh sb="0" eb="3">
      <t>トヤマケン</t>
    </rPh>
    <rPh sb="3" eb="5">
      <t>ワリアイ</t>
    </rPh>
    <phoneticPr fontId="3"/>
  </si>
  <si>
    <t>富山県正答割合</t>
  </si>
  <si>
    <t>富山県正答割合</t>
    <rPh sb="0" eb="3">
      <t>トヤマケン</t>
    </rPh>
    <rPh sb="3" eb="5">
      <t>セイトウ</t>
    </rPh>
    <rPh sb="5" eb="7">
      <t>ワリアイ</t>
    </rPh>
    <phoneticPr fontId="3"/>
  </si>
  <si>
    <t>児童数合計</t>
    <phoneticPr fontId="3"/>
  </si>
  <si>
    <t>問題
番号</t>
    <rPh sb="0" eb="2">
      <t>モンダイ</t>
    </rPh>
    <rPh sb="3" eb="5">
      <t>バンゴウ</t>
    </rPh>
    <phoneticPr fontId="3"/>
  </si>
  <si>
    <t>小問
番号</t>
    <rPh sb="0" eb="1">
      <t>ショウ</t>
    </rPh>
    <rPh sb="1" eb="2">
      <t>モン</t>
    </rPh>
    <rPh sb="3" eb="5">
      <t>バンゴウ</t>
    </rPh>
    <phoneticPr fontId="3"/>
  </si>
  <si>
    <t>３年国語（正誤）</t>
    <rPh sb="1" eb="2">
      <t>ネン</t>
    </rPh>
    <rPh sb="2" eb="3">
      <t>クニ</t>
    </rPh>
    <rPh sb="3" eb="4">
      <t>ゴ</t>
    </rPh>
    <rPh sb="5" eb="6">
      <t>セイ</t>
    </rPh>
    <rPh sb="6" eb="7">
      <t>ゴ</t>
    </rPh>
    <phoneticPr fontId="3"/>
  </si>
  <si>
    <t>３年算数（正誤）</t>
    <rPh sb="1" eb="2">
      <t>ネン</t>
    </rPh>
    <rPh sb="2" eb="4">
      <t>サンスウ</t>
    </rPh>
    <rPh sb="5" eb="6">
      <t>セイ</t>
    </rPh>
    <rPh sb="6" eb="7">
      <t>ゴ</t>
    </rPh>
    <phoneticPr fontId="3"/>
  </si>
  <si>
    <t>◎</t>
  </si>
  <si>
    <t>問題の領域</t>
    <rPh sb="0" eb="2">
      <t>モンダイ</t>
    </rPh>
    <rPh sb="3" eb="5">
      <t>リョウイキ</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</si>
  <si>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</si>
  <si>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</si>
  <si>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t>
    <phoneticPr fontId="3"/>
  </si>
  <si>
    <t>-</t>
    <phoneticPr fontId="3"/>
  </si>
  <si>
    <t>小問№</t>
    <phoneticPr fontId="3"/>
  </si>
  <si>
    <t>小問№</t>
    <phoneticPr fontId="3"/>
  </si>
  <si>
    <t>-</t>
  </si>
  <si>
    <t>一</t>
  </si>
  <si>
    <t>二</t>
  </si>
  <si>
    <t>◎</t>
    <phoneticPr fontId="3"/>
  </si>
  <si>
    <t>３年国語</t>
    <rPh sb="1" eb="2">
      <t>ネン</t>
    </rPh>
    <rPh sb="2" eb="3">
      <t>コク</t>
    </rPh>
    <rPh sb="3" eb="4">
      <t>ゴ</t>
    </rPh>
    <phoneticPr fontId="3"/>
  </si>
  <si>
    <t>３年算数</t>
    <rPh sb="1" eb="2">
      <t>ネン</t>
    </rPh>
    <rPh sb="2" eb="4">
      <t>サンスウ</t>
    </rPh>
    <phoneticPr fontId="3"/>
  </si>
  <si>
    <t>知・技</t>
  </si>
  <si>
    <t>通番号</t>
    <rPh sb="0" eb="1">
      <t>トオ</t>
    </rPh>
    <rPh sb="1" eb="3">
      <t>バンゴウ</t>
    </rPh>
    <phoneticPr fontId="3"/>
  </si>
  <si>
    <t>一</t>
    <phoneticPr fontId="3"/>
  </si>
  <si>
    <t>知・技</t>
    <rPh sb="0" eb="1">
      <t>チ</t>
    </rPh>
    <rPh sb="2" eb="3">
      <t>ギ</t>
    </rPh>
    <phoneticPr fontId="3"/>
  </si>
  <si>
    <t>知識・技能</t>
    <rPh sb="0" eb="2">
      <t>チシキ</t>
    </rPh>
    <rPh sb="3" eb="5">
      <t>ギノウ</t>
    </rPh>
    <phoneticPr fontId="3"/>
  </si>
  <si>
    <t>思考・判断・表現</t>
    <rPh sb="0" eb="2">
      <t>シコウ</t>
    </rPh>
    <rPh sb="3" eb="5">
      <t>ハンダン</t>
    </rPh>
    <rPh sb="6" eb="8">
      <t>ヒョウゲン</t>
    </rPh>
    <phoneticPr fontId="3"/>
  </si>
  <si>
    <t>思判表</t>
    <rPh sb="0" eb="1">
      <t>シ</t>
    </rPh>
    <rPh sb="1" eb="2">
      <t>バン</t>
    </rPh>
    <rPh sb="2" eb="3">
      <t>ヒョウ</t>
    </rPh>
    <phoneticPr fontId="3"/>
  </si>
  <si>
    <t>⑴</t>
    <phoneticPr fontId="3"/>
  </si>
  <si>
    <t>⑵</t>
    <phoneticPr fontId="3"/>
  </si>
  <si>
    <t>⑶</t>
    <phoneticPr fontId="3"/>
  </si>
  <si>
    <t>⑷</t>
    <phoneticPr fontId="3"/>
  </si>
  <si>
    <t>富山県の
平均点</t>
    <rPh sb="0" eb="3">
      <t>トヤマケン</t>
    </rPh>
    <rPh sb="5" eb="8">
      <t>ヘイキンテン</t>
    </rPh>
    <phoneticPr fontId="3"/>
  </si>
  <si>
    <t>富山県の
分布率％</t>
    <rPh sb="0" eb="3">
      <t>トヤマケン</t>
    </rPh>
    <rPh sb="5" eb="7">
      <t>ブンプ</t>
    </rPh>
    <rPh sb="7" eb="8">
      <t>リツ</t>
    </rPh>
    <phoneticPr fontId="3"/>
  </si>
  <si>
    <t>富山県
割合％</t>
    <rPh sb="0" eb="3">
      <t>トヤマケン</t>
    </rPh>
    <rPh sb="4" eb="6">
      <t>ワリアイ</t>
    </rPh>
    <phoneticPr fontId="3"/>
  </si>
  <si>
    <t>受検者数</t>
    <rPh sb="2" eb="3">
      <t>モノ</t>
    </rPh>
    <phoneticPr fontId="3"/>
  </si>
  <si>
    <t>受検者数</t>
    <phoneticPr fontId="3"/>
  </si>
  <si>
    <t>⑸</t>
    <phoneticPr fontId="3"/>
  </si>
  <si>
    <t>8</t>
    <phoneticPr fontId="3"/>
  </si>
  <si>
    <t>数と計算</t>
  </si>
  <si>
    <t>　学年別漢字配当表に示されている漢字を正しく読むことができるかをみる。</t>
  </si>
  <si>
    <t>　学年別漢字配当表に示されている漢字を正しく書くことができるかをみる。</t>
  </si>
  <si>
    <t>読むこと</t>
  </si>
  <si>
    <t>書くこと</t>
  </si>
  <si>
    <t>★</t>
    <phoneticPr fontId="3"/>
  </si>
  <si>
    <t>※</t>
    <phoneticPr fontId="3"/>
  </si>
  <si>
    <t>二</t>
    <phoneticPr fontId="3"/>
  </si>
  <si>
    <t>五</t>
    <phoneticPr fontId="3"/>
  </si>
  <si>
    <t>四</t>
    <rPh sb="0" eb="1">
      <t>ゴ</t>
    </rPh>
    <phoneticPr fontId="3"/>
  </si>
  <si>
    <t>三</t>
    <rPh sb="0" eb="1">
      <t>サン</t>
    </rPh>
    <phoneticPr fontId="3"/>
  </si>
  <si>
    <t>⑴⑵</t>
    <phoneticPr fontId="3"/>
  </si>
  <si>
    <t>しゅ語</t>
    <rPh sb="2" eb="3">
      <t>ゴ</t>
    </rPh>
    <phoneticPr fontId="3"/>
  </si>
  <si>
    <t>じゅつ語</t>
    <rPh sb="3" eb="4">
      <t>ゴ</t>
    </rPh>
    <phoneticPr fontId="3"/>
  </si>
  <si>
    <t>①</t>
    <phoneticPr fontId="3"/>
  </si>
  <si>
    <t>②</t>
    <phoneticPr fontId="3"/>
  </si>
  <si>
    <t>ア</t>
    <phoneticPr fontId="3"/>
  </si>
  <si>
    <t>イ・ウ</t>
    <phoneticPr fontId="3"/>
  </si>
  <si>
    <t>一（１）</t>
    <rPh sb="0" eb="1">
      <t>イチ</t>
    </rPh>
    <phoneticPr fontId="1"/>
  </si>
  <si>
    <t>知識及び技能</t>
  </si>
  <si>
    <t>一（２）</t>
    <rPh sb="0" eb="1">
      <t>イチ</t>
    </rPh>
    <phoneticPr fontId="1"/>
  </si>
  <si>
    <t>一（３）</t>
    <rPh sb="0" eb="1">
      <t>イチ</t>
    </rPh>
    <phoneticPr fontId="1"/>
  </si>
  <si>
    <t>一（４）</t>
    <rPh sb="0" eb="1">
      <t>イチ</t>
    </rPh>
    <phoneticPr fontId="1"/>
  </si>
  <si>
    <t>一（５）</t>
    <rPh sb="0" eb="1">
      <t>イチ</t>
    </rPh>
    <phoneticPr fontId="1"/>
  </si>
  <si>
    <t>二（１）</t>
    <rPh sb="0" eb="1">
      <t>ニ</t>
    </rPh>
    <phoneticPr fontId="1"/>
  </si>
  <si>
    <t>二（２）</t>
    <rPh sb="0" eb="1">
      <t>ニ</t>
    </rPh>
    <phoneticPr fontId="1"/>
  </si>
  <si>
    <t>二（３）</t>
    <rPh sb="0" eb="1">
      <t>ニ</t>
    </rPh>
    <phoneticPr fontId="1"/>
  </si>
  <si>
    <t>二（４）</t>
    <rPh sb="0" eb="1">
      <t>ニ</t>
    </rPh>
    <phoneticPr fontId="1"/>
  </si>
  <si>
    <t>二（５）</t>
    <rPh sb="0" eb="1">
      <t>ニ</t>
    </rPh>
    <phoneticPr fontId="1"/>
  </si>
  <si>
    <t>一</t>
    <rPh sb="0" eb="1">
      <t>イチ</t>
    </rPh>
    <phoneticPr fontId="1"/>
  </si>
  <si>
    <t>　言葉には、対義語等意味による語句のまとまりがあることに気付いているかをみる。</t>
  </si>
  <si>
    <t>二</t>
    <rPh sb="0" eb="1">
      <t>ニ</t>
    </rPh>
    <phoneticPr fontId="1"/>
  </si>
  <si>
    <t>一しゅ語</t>
    <rPh sb="0" eb="1">
      <t>イチ</t>
    </rPh>
    <phoneticPr fontId="1"/>
  </si>
  <si>
    <t>　文の中における主語と述語との関係に気付いているかをみる。</t>
  </si>
  <si>
    <t>一じゅつ語</t>
    <rPh sb="0" eb="1">
      <t>イチ</t>
    </rPh>
    <phoneticPr fontId="1"/>
  </si>
  <si>
    <t>　時間的な順序を考えながら、内容の大体を読むことができるかをみる。</t>
  </si>
  <si>
    <t>二①</t>
    <rPh sb="0" eb="1">
      <t>ニ</t>
    </rPh>
    <phoneticPr fontId="1"/>
  </si>
  <si>
    <t>　文章の内容と各段落の内容を把握することができているかをみる。</t>
  </si>
  <si>
    <t>二②</t>
    <rPh sb="0" eb="1">
      <t>ニ</t>
    </rPh>
    <phoneticPr fontId="1"/>
  </si>
  <si>
    <t>三</t>
    <rPh sb="0" eb="1">
      <t>サン</t>
    </rPh>
    <phoneticPr fontId="1"/>
  </si>
  <si>
    <t>　内容の大体を捉え、文章の中の重要な語を見付けることができるかをみる。</t>
  </si>
  <si>
    <t>四</t>
    <rPh sb="0" eb="1">
      <t>ヨン</t>
    </rPh>
    <phoneticPr fontId="1"/>
  </si>
  <si>
    <t>　文章の中の重要な語を考えて選び出すことができるかをみる。</t>
  </si>
  <si>
    <t>五</t>
    <rPh sb="0" eb="1">
      <t>ゴ</t>
    </rPh>
    <phoneticPr fontId="1"/>
  </si>
  <si>
    <t>一ア</t>
    <rPh sb="0" eb="1">
      <t>イチ</t>
    </rPh>
    <phoneticPr fontId="1"/>
  </si>
  <si>
    <t>　必要な事柄を集めたり確かめたりして、伝えたいことを明確にすることができるかをみる。</t>
  </si>
  <si>
    <t>一イ</t>
    <rPh sb="0" eb="1">
      <t>イチ</t>
    </rPh>
    <phoneticPr fontId="1"/>
  </si>
  <si>
    <t>　一文の意味が明確になるように、語と語との続き方を考えることができるかをみる。</t>
  </si>
  <si>
    <t>　読点の打ち方を理解して、文の中で使うことができるかをみる。</t>
  </si>
  <si>
    <t>　文章の内容や表現のよいところを見付けることができるかをみる。</t>
  </si>
  <si>
    <t>思判表</t>
  </si>
  <si>
    <t>（１）</t>
  </si>
  <si>
    <t>　（２位数）＋（２位数）の繰り上がりのある加法の計算ができるかをみる。</t>
  </si>
  <si>
    <t>（２）</t>
  </si>
  <si>
    <t>　（３位数）－（２位数）の波及的な繰り下がりのある減法の計算ができるかをみる。</t>
  </si>
  <si>
    <t>　４位数を読んだり書いたりすることができるかをみる。</t>
  </si>
  <si>
    <t>測定</t>
  </si>
  <si>
    <t>　日常生活の場面で、２つの時刻からかかった時間を求めることができるかをみる。</t>
  </si>
  <si>
    <t>（１）
（２）</t>
  </si>
  <si>
    <t>　長さの量感が身に付いているかをみる。</t>
  </si>
  <si>
    <t>　乗法の式の意味を理解しているかをみる。</t>
  </si>
  <si>
    <t>　もとの大きさの４分の１の大きさについて理解しているかをみる。</t>
  </si>
  <si>
    <t>　数の大小を正しく捉え、不等号の意味を理解しているかをみる。</t>
  </si>
  <si>
    <t>　１ｃｍ＝10ｍｍの関係を理解しているかをみる。</t>
  </si>
  <si>
    <t>　１時間＝60分の関係を理解しているかをみる。</t>
  </si>
  <si>
    <t>（3）</t>
  </si>
  <si>
    <t>　数の表し方や数の構成について理解しているかをみる。</t>
  </si>
  <si>
    <t>図形</t>
    <rPh sb="0" eb="2">
      <t>ズケイ</t>
    </rPh>
    <phoneticPr fontId="1"/>
  </si>
  <si>
    <t>　方眼を用いて直角三角形がかけるかをみる。</t>
  </si>
  <si>
    <t>　問題に示された数量関係を読み取り、テープ図を用いて説明することができるかをみる。</t>
  </si>
  <si>
    <t>（２）式</t>
    <rPh sb="3" eb="4">
      <t>シキ</t>
    </rPh>
    <phoneticPr fontId="1"/>
  </si>
  <si>
    <t>　問題に示された数量関係やテープ図を基に立式し、答えを求めることができるかをみる。</t>
  </si>
  <si>
    <t>（２）答え</t>
    <rPh sb="3" eb="4">
      <t>コタ</t>
    </rPh>
    <phoneticPr fontId="1"/>
  </si>
  <si>
    <t>　立方体の構成要素である辺、頂点の数を理解しているかをみる。</t>
  </si>
  <si>
    <t>　加法や減法において、単位とする大きさをそろえて計算するという考え方が身に付いているかをみる。</t>
  </si>
  <si>
    <t>データの活用</t>
    <rPh sb="4" eb="6">
      <t>カツヨウ</t>
    </rPh>
    <phoneticPr fontId="1"/>
  </si>
  <si>
    <t>　数量を分類整理して、表やグラフに表すことができるかをみる。</t>
  </si>
  <si>
    <t>（2）</t>
  </si>
  <si>
    <t>　表やグラフを基に、数量関係を読み取ることができるかをみる。</t>
  </si>
  <si>
    <t>　乗法の用いられる場面を適切に捉え、式を図に表すことができるかをみる。</t>
  </si>
  <si>
    <t>　考えに注目し、場面にあった立式をすることができるかをみる。</t>
  </si>
  <si>
    <t>　友達の考えを基にして、乗法の用いられる場面を適切に図に表すことができるかをみる。</t>
  </si>
  <si>
    <t>式</t>
    <phoneticPr fontId="3"/>
  </si>
  <si>
    <t>答え</t>
    <phoneticPr fontId="3"/>
  </si>
  <si>
    <t>表</t>
  </si>
  <si>
    <t>グラフ</t>
  </si>
  <si>
    <t>★</t>
  </si>
  <si>
    <t>※</t>
  </si>
  <si>
    <t>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</si>
</sst>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General&quot;%&quot;"/>
    <numFmt numFmtId="184" formatCode="0.0&quot;%&quot;"/>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color theme="1"/>
      <name val="ＭＳ Ｐゴシック"/>
      <family val="3"/>
      <charset val="128"/>
      <scheme val="minor"/>
    </font>
    <font>
      <sz val="12"/>
      <name val="ＭＳ Ｐゴシック"/>
      <family val="3"/>
      <charset val="128"/>
    </font>
    <font>
      <sz val="10"/>
      <color theme="1"/>
      <name val="ＭＳ Ｐ明朝"/>
      <family val="2"/>
      <charset val="128"/>
    </font>
    <font>
      <sz val="10"/>
      <color theme="1"/>
      <name val="ＭＳ Ｐゴシック"/>
      <family val="3"/>
      <charset val="128"/>
      <scheme val="minor"/>
    </font>
    <font>
      <sz val="16"/>
      <name val="ＭＳ Ｐゴシック"/>
      <family val="3"/>
      <charset val="128"/>
    </font>
    <font>
      <sz val="18"/>
      <name val="ＭＳ Ｐゴシック"/>
      <family val="3"/>
      <charset val="128"/>
    </font>
    <font>
      <sz val="10"/>
      <color theme="1"/>
      <name val="ＭＳ Ｐゴシック"/>
      <family val="2"/>
      <charset val="128"/>
      <scheme val="major"/>
    </font>
    <font>
      <sz val="10"/>
      <name val="ＭＳ Ｐゴシック"/>
      <family val="2"/>
      <charset val="128"/>
    </font>
    <font>
      <sz val="11"/>
      <name val="ＭＳ Ｐゴシック"/>
      <family val="2"/>
      <charset val="128"/>
    </font>
    <font>
      <sz val="14"/>
      <color indexed="8"/>
      <name val="ＭＳ Ｐゴシック"/>
      <family val="3"/>
      <charset val="128"/>
    </font>
    <font>
      <sz val="14"/>
      <color theme="1"/>
      <name val="ＭＳ Ｐゴシック (本文)"/>
      <family val="3"/>
      <charset val="128"/>
    </font>
    <font>
      <sz val="14"/>
      <color indexed="8"/>
      <name val="ＭＳ Ｐゴシック (本文)"/>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2"/>
        <bgColor indexed="64"/>
      </patternFill>
    </fill>
    <fill>
      <patternFill patternType="solid">
        <fgColor indexed="42"/>
        <bgColor indexed="42"/>
      </patternFill>
    </fill>
    <fill>
      <patternFill patternType="solid">
        <fgColor indexed="22"/>
        <bgColor indexed="64"/>
      </patternFill>
    </fill>
    <fill>
      <patternFill patternType="solid">
        <fgColor indexed="27"/>
        <bgColor indexed="64"/>
      </patternFill>
    </fill>
    <fill>
      <patternFill patternType="solid">
        <fgColor indexed="47"/>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s>
  <borders count="2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Dashed">
        <color indexed="64"/>
      </bottom>
      <diagonal/>
    </border>
    <border>
      <left style="thick">
        <color indexed="64"/>
      </left>
      <right/>
      <top style="mediumDashed">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thick">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ck">
        <color indexed="64"/>
      </right>
      <top style="mediumDashed">
        <color indexed="64"/>
      </top>
      <bottom style="thin">
        <color indexed="64"/>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style="thick">
        <color indexed="64"/>
      </top>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ck">
        <color indexed="64"/>
      </right>
      <top style="thin">
        <color indexed="64"/>
      </top>
      <bottom style="medium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thick">
        <color indexed="64"/>
      </right>
      <top style="mediumDashed">
        <color indexed="64"/>
      </top>
      <bottom/>
      <diagonal/>
    </border>
    <border>
      <left style="medium">
        <color indexed="64"/>
      </left>
      <right style="medium">
        <color indexed="64"/>
      </right>
      <top/>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top style="mediumDashed">
        <color indexed="64"/>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medium">
        <color indexed="64"/>
      </top>
      <bottom/>
      <diagonal/>
    </border>
    <border>
      <left/>
      <right/>
      <top style="thin">
        <color indexed="64"/>
      </top>
      <bottom style="mediumDashed">
        <color indexed="64"/>
      </bottom>
      <diagonal/>
    </border>
    <border>
      <left/>
      <right/>
      <top style="mediumDashed">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top style="medium">
        <color indexed="64"/>
      </top>
      <bottom/>
      <diagonal/>
    </border>
    <border>
      <left/>
      <right/>
      <top style="thick">
        <color indexed="64"/>
      </top>
      <bottom style="medium">
        <color indexed="64"/>
      </bottom>
      <diagonal/>
    </border>
    <border>
      <left style="thick">
        <color indexed="64"/>
      </left>
      <right style="thin">
        <color indexed="64"/>
      </right>
      <top style="thin">
        <color indexed="64"/>
      </top>
      <bottom style="mediumDashed">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style="mediumDashed">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indexed="64"/>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Dashed">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6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alignment vertical="center"/>
    </xf>
    <xf numFmtId="0" fontId="1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3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 fillId="0" borderId="0"/>
    <xf numFmtId="0" fontId="30" fillId="0" borderId="0"/>
    <xf numFmtId="0" fontId="1" fillId="0" borderId="0"/>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2" fillId="0" borderId="0"/>
    <xf numFmtId="0" fontId="14" fillId="0" borderId="0">
      <alignment vertical="center"/>
    </xf>
    <xf numFmtId="0" fontId="2" fillId="0" borderId="0"/>
    <xf numFmtId="0" fontId="2" fillId="0" borderId="0"/>
    <xf numFmtId="0" fontId="28" fillId="0" borderId="0">
      <alignment vertical="center"/>
    </xf>
    <xf numFmtId="0" fontId="2" fillId="0" borderId="0">
      <alignment vertical="center"/>
    </xf>
    <xf numFmtId="0" fontId="26" fillId="4" borderId="0" applyNumberFormat="0" applyBorder="0" applyAlignment="0" applyProtection="0">
      <alignment vertical="center"/>
    </xf>
  </cellStyleXfs>
  <cellXfs count="859">
    <xf numFmtId="0" fontId="0" fillId="0" borderId="0" xfId="0">
      <alignment vertical="center"/>
    </xf>
    <xf numFmtId="0" fontId="4" fillId="0" borderId="0" xfId="56" applyFont="1"/>
    <xf numFmtId="0" fontId="2" fillId="0" borderId="0" xfId="56"/>
    <xf numFmtId="0" fontId="5" fillId="0" borderId="81" xfId="56" applyFont="1" applyBorder="1"/>
    <xf numFmtId="0" fontId="5" fillId="0" borderId="106" xfId="56" applyFont="1" applyBorder="1" applyAlignment="1">
      <alignment horizontal="center"/>
    </xf>
    <xf numFmtId="0" fontId="2" fillId="0" borderId="115" xfId="59" applyBorder="1" applyAlignment="1">
      <alignment horizontal="right" vertical="center"/>
    </xf>
    <xf numFmtId="182" fontId="2" fillId="0" borderId="116" xfId="59" applyNumberFormat="1" applyBorder="1" applyProtection="1">
      <alignment vertical="center"/>
      <protection locked="0"/>
    </xf>
    <xf numFmtId="0" fontId="2" fillId="0" borderId="23" xfId="59" applyBorder="1" applyAlignment="1">
      <alignment horizontal="right" vertical="center"/>
    </xf>
    <xf numFmtId="0" fontId="2" fillId="0" borderId="13" xfId="59" applyBorder="1" applyAlignment="1">
      <alignment horizontal="right" vertical="center"/>
    </xf>
    <xf numFmtId="0" fontId="2" fillId="0" borderId="117" xfId="59" applyBorder="1" applyAlignment="1">
      <alignment horizontal="right" vertical="center"/>
    </xf>
    <xf numFmtId="0" fontId="0" fillId="0" borderId="23" xfId="59" applyFont="1" applyBorder="1" applyAlignment="1">
      <alignment horizontal="right" vertical="center"/>
    </xf>
    <xf numFmtId="182" fontId="2" fillId="0" borderId="116" xfId="59" applyNumberFormat="1" applyBorder="1">
      <alignment vertical="center"/>
    </xf>
    <xf numFmtId="0" fontId="5" fillId="25" borderId="44" xfId="0" applyFont="1" applyFill="1" applyBorder="1" applyAlignment="1">
      <alignment horizontal="right"/>
    </xf>
    <xf numFmtId="0" fontId="5" fillId="25" borderId="126" xfId="0" applyFont="1" applyFill="1" applyBorder="1" applyAlignment="1">
      <alignment horizontal="right"/>
    </xf>
    <xf numFmtId="0" fontId="5" fillId="25" borderId="51" xfId="0" applyFont="1" applyFill="1" applyBorder="1" applyAlignment="1">
      <alignment horizontal="right"/>
    </xf>
    <xf numFmtId="0" fontId="5" fillId="25" borderId="26" xfId="0" applyFont="1" applyFill="1" applyBorder="1" applyAlignment="1">
      <alignment horizontal="right"/>
    </xf>
    <xf numFmtId="0" fontId="5" fillId="25" borderId="62" xfId="0" applyFont="1" applyFill="1" applyBorder="1" applyAlignment="1">
      <alignment horizontal="right"/>
    </xf>
    <xf numFmtId="0" fontId="5" fillId="25" borderId="127"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134" xfId="0" applyFont="1" applyFill="1" applyBorder="1" applyAlignment="1">
      <alignment horizontal="right"/>
    </xf>
    <xf numFmtId="0" fontId="5" fillId="25" borderId="52" xfId="0" applyFont="1" applyFill="1" applyBorder="1" applyAlignment="1">
      <alignment horizontal="right"/>
    </xf>
    <xf numFmtId="0" fontId="5" fillId="25" borderId="54" xfId="0" applyFont="1" applyFill="1" applyBorder="1" applyAlignment="1">
      <alignment horizontal="right"/>
    </xf>
    <xf numFmtId="0" fontId="2" fillId="0" borderId="18" xfId="59" applyBorder="1" applyAlignment="1">
      <alignment horizontal="right" vertical="center"/>
    </xf>
    <xf numFmtId="0" fontId="5" fillId="27" borderId="133" xfId="57" applyFont="1" applyFill="1" applyBorder="1" applyAlignment="1">
      <alignment horizontal="right"/>
    </xf>
    <xf numFmtId="0" fontId="5" fillId="27" borderId="117" xfId="57" applyFont="1" applyFill="1" applyBorder="1" applyAlignment="1">
      <alignment horizontal="right"/>
    </xf>
    <xf numFmtId="0" fontId="5" fillId="27" borderId="82" xfId="57" applyFont="1" applyFill="1" applyBorder="1" applyAlignment="1">
      <alignment horizontal="right"/>
    </xf>
    <xf numFmtId="0" fontId="5" fillId="27" borderId="127" xfId="57" applyFont="1" applyFill="1" applyBorder="1" applyAlignment="1">
      <alignment horizontal="right"/>
    </xf>
    <xf numFmtId="0" fontId="5" fillId="27" borderId="131" xfId="57" applyFont="1" applyFill="1" applyBorder="1" applyAlignment="1">
      <alignment horizontal="right"/>
    </xf>
    <xf numFmtId="0" fontId="5" fillId="27" borderId="132" xfId="57" applyFont="1" applyFill="1" applyBorder="1" applyAlignment="1">
      <alignment horizontal="right"/>
    </xf>
    <xf numFmtId="0" fontId="5" fillId="27" borderId="137" xfId="57" applyFont="1" applyFill="1" applyBorder="1" applyAlignment="1">
      <alignment horizontal="right"/>
    </xf>
    <xf numFmtId="0" fontId="5" fillId="27" borderId="138" xfId="57" applyFont="1" applyFill="1" applyBorder="1" applyAlignment="1">
      <alignment horizontal="right"/>
    </xf>
    <xf numFmtId="0" fontId="5" fillId="27" borderId="51" xfId="57" applyFont="1" applyFill="1" applyBorder="1" applyAlignment="1">
      <alignment horizontal="right"/>
    </xf>
    <xf numFmtId="0" fontId="5" fillId="27" borderId="52" xfId="57" applyFont="1" applyFill="1" applyBorder="1" applyAlignment="1">
      <alignment horizontal="right"/>
    </xf>
    <xf numFmtId="0" fontId="5" fillId="27" borderId="54" xfId="57" applyFont="1" applyFill="1" applyBorder="1" applyAlignment="1">
      <alignment horizontal="right"/>
    </xf>
    <xf numFmtId="0" fontId="5" fillId="27" borderId="55" xfId="57" applyFont="1" applyFill="1" applyBorder="1" applyAlignment="1">
      <alignment horizontal="right"/>
    </xf>
    <xf numFmtId="0" fontId="5" fillId="27" borderId="53" xfId="57" applyFont="1" applyFill="1" applyBorder="1" applyAlignment="1">
      <alignment horizontal="right"/>
    </xf>
    <xf numFmtId="0" fontId="5" fillId="27" borderId="62" xfId="57" applyFont="1" applyFill="1" applyBorder="1" applyAlignment="1">
      <alignment horizontal="right"/>
    </xf>
    <xf numFmtId="0" fontId="5" fillId="27" borderId="126" xfId="57" applyFont="1" applyFill="1" applyBorder="1" applyAlignment="1">
      <alignment horizontal="right"/>
    </xf>
    <xf numFmtId="0" fontId="5" fillId="27" borderId="134" xfId="57" applyFont="1" applyFill="1" applyBorder="1" applyAlignment="1">
      <alignment horizontal="right"/>
    </xf>
    <xf numFmtId="0" fontId="5" fillId="27" borderId="45" xfId="57" applyFont="1" applyFill="1" applyBorder="1" applyAlignment="1">
      <alignment horizontal="right"/>
    </xf>
    <xf numFmtId="0" fontId="5" fillId="27" borderId="47" xfId="57" applyFont="1" applyFill="1" applyBorder="1" applyAlignment="1">
      <alignment horizontal="right"/>
    </xf>
    <xf numFmtId="0" fontId="5" fillId="27" borderId="48" xfId="57" applyFont="1" applyFill="1" applyBorder="1" applyAlignment="1">
      <alignment horizontal="right"/>
    </xf>
    <xf numFmtId="0" fontId="5" fillId="27" borderId="57" xfId="57" applyFont="1" applyFill="1" applyBorder="1" applyAlignment="1">
      <alignment horizontal="right"/>
    </xf>
    <xf numFmtId="0" fontId="5" fillId="27" borderId="58" xfId="57" applyFont="1" applyFill="1" applyBorder="1" applyAlignment="1">
      <alignment horizontal="right"/>
    </xf>
    <xf numFmtId="0" fontId="5" fillId="27" borderId="60" xfId="57" applyFont="1" applyFill="1" applyBorder="1" applyAlignment="1">
      <alignment horizontal="right"/>
    </xf>
    <xf numFmtId="0" fontId="5" fillId="27" borderId="61" xfId="57" applyFont="1" applyFill="1" applyBorder="1" applyAlignment="1">
      <alignment horizontal="right"/>
    </xf>
    <xf numFmtId="0" fontId="5" fillId="27" borderId="59" xfId="57" applyFont="1" applyFill="1" applyBorder="1" applyAlignment="1">
      <alignment horizontal="right"/>
    </xf>
    <xf numFmtId="49" fontId="2" fillId="0" borderId="0" xfId="56" applyNumberFormat="1"/>
    <xf numFmtId="178" fontId="2" fillId="0" borderId="116" xfId="56" applyNumberFormat="1" applyBorder="1"/>
    <xf numFmtId="0" fontId="2" fillId="0" borderId="17" xfId="54" applyBorder="1" applyAlignment="1">
      <alignment vertical="center"/>
    </xf>
    <xf numFmtId="0" fontId="2" fillId="0" borderId="126" xfId="54" applyBorder="1" applyAlignment="1">
      <alignment vertical="center"/>
    </xf>
    <xf numFmtId="0" fontId="7" fillId="0" borderId="20" xfId="55" applyFont="1" applyBorder="1" applyAlignment="1">
      <alignment vertical="center" wrapText="1"/>
    </xf>
    <xf numFmtId="0" fontId="7" fillId="0" borderId="134" xfId="55" applyFont="1" applyBorder="1" applyAlignment="1">
      <alignment vertical="center" wrapText="1"/>
    </xf>
    <xf numFmtId="0" fontId="2" fillId="0" borderId="57" xfId="54" applyBorder="1" applyAlignment="1">
      <alignment vertical="center"/>
    </xf>
    <xf numFmtId="0" fontId="7" fillId="0" borderId="60" xfId="55" applyFont="1" applyBorder="1" applyAlignment="1">
      <alignment vertical="center" wrapText="1"/>
    </xf>
    <xf numFmtId="0" fontId="2" fillId="0" borderId="0" xfId="57" applyAlignment="1">
      <alignment horizontal="center"/>
    </xf>
    <xf numFmtId="0" fontId="2" fillId="0" borderId="0" xfId="57"/>
    <xf numFmtId="0" fontId="2" fillId="0" borderId="79" xfId="57" applyBorder="1" applyAlignment="1">
      <alignment horizontal="center"/>
    </xf>
    <xf numFmtId="0" fontId="2" fillId="0" borderId="145" xfId="57" applyBorder="1" applyAlignment="1">
      <alignment horizontal="center"/>
    </xf>
    <xf numFmtId="0" fontId="2" fillId="0" borderId="112" xfId="57" applyBorder="1"/>
    <xf numFmtId="0" fontId="2" fillId="0" borderId="146" xfId="57" applyBorder="1" applyAlignment="1">
      <alignment horizontal="center"/>
    </xf>
    <xf numFmtId="0" fontId="2" fillId="0" borderId="147" xfId="57" applyBorder="1"/>
    <xf numFmtId="0" fontId="2" fillId="0" borderId="77" xfId="57" applyBorder="1" applyAlignment="1">
      <alignment horizontal="center"/>
    </xf>
    <xf numFmtId="0" fontId="2" fillId="0" borderId="148" xfId="57" applyBorder="1" applyAlignment="1">
      <alignment horizontal="center"/>
    </xf>
    <xf numFmtId="0" fontId="2" fillId="0" borderId="149" xfId="57" applyBorder="1"/>
    <xf numFmtId="0" fontId="2" fillId="0" borderId="150" xfId="57" applyBorder="1"/>
    <xf numFmtId="0" fontId="2" fillId="0" borderId="151" xfId="57" applyBorder="1" applyAlignment="1">
      <alignment horizontal="center" wrapText="1"/>
    </xf>
    <xf numFmtId="0" fontId="27" fillId="0" borderId="152" xfId="57" applyFont="1" applyBorder="1" applyAlignment="1">
      <alignment horizontal="center"/>
    </xf>
    <xf numFmtId="0" fontId="2" fillId="0" borderId="153" xfId="57" applyBorder="1" applyAlignment="1">
      <alignment horizontal="center"/>
    </xf>
    <xf numFmtId="0" fontId="2" fillId="0" borderId="154" xfId="57" applyBorder="1" applyAlignment="1">
      <alignment horizontal="center"/>
    </xf>
    <xf numFmtId="0" fontId="2" fillId="0" borderId="19" xfId="57" applyBorder="1"/>
    <xf numFmtId="0" fontId="27" fillId="0" borderId="155" xfId="57" applyFont="1" applyBorder="1" applyAlignment="1">
      <alignment horizontal="center"/>
    </xf>
    <xf numFmtId="0" fontId="2" fillId="0" borderId="156" xfId="57" applyBorder="1" applyAlignment="1">
      <alignment horizontal="center"/>
    </xf>
    <xf numFmtId="0" fontId="2" fillId="0" borderId="61" xfId="57" applyBorder="1"/>
    <xf numFmtId="0" fontId="2" fillId="0" borderId="157" xfId="57" applyBorder="1" applyAlignment="1">
      <alignment horizontal="center"/>
    </xf>
    <xf numFmtId="0" fontId="2" fillId="0" borderId="66" xfId="57" applyBorder="1"/>
    <xf numFmtId="0" fontId="2" fillId="0" borderId="63" xfId="57" applyBorder="1"/>
    <xf numFmtId="0" fontId="2" fillId="0" borderId="158" xfId="57" applyBorder="1" applyAlignment="1">
      <alignment horizontal="center" wrapText="1"/>
    </xf>
    <xf numFmtId="0" fontId="2" fillId="0" borderId="16" xfId="57" applyBorder="1"/>
    <xf numFmtId="0" fontId="27" fillId="0" borderId="159" xfId="57" applyFont="1" applyBorder="1" applyAlignment="1">
      <alignment horizontal="center"/>
    </xf>
    <xf numFmtId="0" fontId="27" fillId="0" borderId="160" xfId="57" applyFont="1" applyBorder="1" applyAlignment="1">
      <alignment horizontal="center"/>
    </xf>
    <xf numFmtId="0" fontId="2" fillId="0" borderId="82" xfId="57" applyBorder="1" applyAlignment="1">
      <alignment horizontal="center"/>
    </xf>
    <xf numFmtId="0" fontId="27" fillId="0" borderId="161" xfId="57" applyFont="1" applyBorder="1" applyAlignment="1">
      <alignment horizontal="center"/>
    </xf>
    <xf numFmtId="0" fontId="27" fillId="0" borderId="162" xfId="57" applyFont="1" applyBorder="1" applyAlignment="1">
      <alignment horizontal="center"/>
    </xf>
    <xf numFmtId="0" fontId="2" fillId="0" borderId="163" xfId="57" applyBorder="1" applyAlignment="1">
      <alignment horizontal="center"/>
    </xf>
    <xf numFmtId="0" fontId="2" fillId="0" borderId="164" xfId="57" applyBorder="1" applyAlignment="1">
      <alignment horizontal="center"/>
    </xf>
    <xf numFmtId="0" fontId="5" fillId="25" borderId="11" xfId="0" applyFont="1" applyFill="1" applyBorder="1" applyAlignment="1">
      <alignment horizontal="right"/>
    </xf>
    <xf numFmtId="0" fontId="5" fillId="25" borderId="12" xfId="0" applyFont="1" applyFill="1" applyBorder="1" applyAlignment="1">
      <alignment horizontal="right"/>
    </xf>
    <xf numFmtId="0" fontId="5" fillId="25" borderId="15" xfId="0" applyFont="1" applyFill="1" applyBorder="1" applyAlignment="1">
      <alignment horizontal="right"/>
    </xf>
    <xf numFmtId="0" fontId="5" fillId="0" borderId="169" xfId="56" applyFont="1" applyBorder="1" applyAlignment="1">
      <alignment horizontal="center"/>
    </xf>
    <xf numFmtId="0" fontId="5" fillId="0" borderId="170" xfId="56" applyFont="1" applyBorder="1" applyAlignment="1">
      <alignment horizontal="center"/>
    </xf>
    <xf numFmtId="0" fontId="5" fillId="0" borderId="142" xfId="56" applyFont="1" applyBorder="1"/>
    <xf numFmtId="0" fontId="5" fillId="0" borderId="0" xfId="56" applyFont="1"/>
    <xf numFmtId="0" fontId="5" fillId="0" borderId="106" xfId="56" applyFont="1" applyBorder="1"/>
    <xf numFmtId="0" fontId="5" fillId="0" borderId="143" xfId="56" applyFont="1" applyBorder="1"/>
    <xf numFmtId="0" fontId="2" fillId="0" borderId="139" xfId="56" applyBorder="1"/>
    <xf numFmtId="0" fontId="5" fillId="25" borderId="178" xfId="0" applyFont="1" applyFill="1" applyBorder="1" applyAlignment="1">
      <alignment horizontal="right"/>
    </xf>
    <xf numFmtId="0" fontId="5" fillId="25" borderId="45" xfId="0" applyFont="1" applyFill="1" applyBorder="1" applyAlignment="1">
      <alignment horizontal="right"/>
    </xf>
    <xf numFmtId="0" fontId="5" fillId="25" borderId="47" xfId="0" applyFont="1" applyFill="1" applyBorder="1" applyAlignment="1">
      <alignment horizontal="right"/>
    </xf>
    <xf numFmtId="0" fontId="5" fillId="25" borderId="57" xfId="0" applyFont="1" applyFill="1" applyBorder="1" applyAlignment="1">
      <alignment horizontal="right"/>
    </xf>
    <xf numFmtId="0" fontId="5" fillId="25" borderId="58" xfId="0" applyFont="1" applyFill="1" applyBorder="1" applyAlignment="1">
      <alignment horizontal="right"/>
    </xf>
    <xf numFmtId="0" fontId="5" fillId="25" borderId="60" xfId="0" applyFont="1" applyFill="1" applyBorder="1" applyAlignment="1">
      <alignment horizontal="right"/>
    </xf>
    <xf numFmtId="0" fontId="5" fillId="0" borderId="0" xfId="57" applyFont="1" applyAlignment="1">
      <alignment horizontal="right"/>
    </xf>
    <xf numFmtId="0" fontId="2" fillId="0" borderId="112" xfId="57" applyBorder="1" applyAlignment="1">
      <alignment horizontal="center"/>
    </xf>
    <xf numFmtId="0" fontId="2" fillId="0" borderId="75" xfId="57" applyBorder="1" applyAlignment="1">
      <alignment horizontal="center"/>
    </xf>
    <xf numFmtId="0" fontId="2" fillId="0" borderId="168" xfId="57" applyBorder="1" applyAlignment="1">
      <alignment horizontal="center"/>
    </xf>
    <xf numFmtId="0" fontId="2" fillId="0" borderId="23" xfId="57" applyBorder="1" applyAlignment="1">
      <alignment horizontal="center"/>
    </xf>
    <xf numFmtId="0" fontId="2" fillId="0" borderId="13" xfId="57" applyBorder="1" applyAlignment="1">
      <alignment horizontal="center"/>
    </xf>
    <xf numFmtId="0" fontId="2" fillId="0" borderId="192" xfId="57" applyBorder="1" applyAlignment="1">
      <alignment horizontal="center"/>
    </xf>
    <xf numFmtId="0" fontId="2" fillId="0" borderId="80" xfId="57" applyBorder="1" applyAlignment="1">
      <alignment horizontal="center"/>
    </xf>
    <xf numFmtId="0" fontId="2" fillId="0" borderId="112" xfId="57" applyBorder="1" applyAlignment="1">
      <alignment horizontal="center" wrapText="1"/>
    </xf>
    <xf numFmtId="0" fontId="2" fillId="0" borderId="0" xfId="57" applyAlignment="1">
      <alignment horizontal="center" wrapText="1"/>
    </xf>
    <xf numFmtId="182" fontId="2" fillId="0" borderId="18" xfId="59" applyNumberFormat="1" applyBorder="1" applyProtection="1">
      <alignment vertical="center"/>
      <protection locked="0"/>
    </xf>
    <xf numFmtId="182" fontId="2" fillId="0" borderId="193" xfId="59" applyNumberFormat="1" applyBorder="1" applyProtection="1">
      <alignment vertical="center"/>
      <protection locked="0"/>
    </xf>
    <xf numFmtId="0" fontId="5" fillId="27" borderId="66" xfId="57" applyFont="1" applyFill="1" applyBorder="1" applyAlignment="1">
      <alignment horizontal="right"/>
    </xf>
    <xf numFmtId="0" fontId="5" fillId="27" borderId="63" xfId="57" applyFont="1" applyFill="1" applyBorder="1" applyAlignment="1">
      <alignment horizontal="right"/>
    </xf>
    <xf numFmtId="178" fontId="2" fillId="0" borderId="0" xfId="56" applyNumberFormat="1"/>
    <xf numFmtId="177" fontId="2" fillId="0" borderId="0" xfId="28" applyNumberFormat="1" applyBorder="1" applyAlignment="1"/>
    <xf numFmtId="0" fontId="5" fillId="27" borderId="64" xfId="57" applyFont="1" applyFill="1" applyBorder="1" applyAlignment="1">
      <alignment horizontal="right"/>
    </xf>
    <xf numFmtId="0" fontId="5" fillId="27" borderId="65" xfId="57" applyFont="1" applyFill="1" applyBorder="1" applyAlignment="1">
      <alignment horizontal="right"/>
    </xf>
    <xf numFmtId="0" fontId="5" fillId="27" borderId="94" xfId="57" applyFont="1" applyFill="1" applyBorder="1" applyAlignment="1">
      <alignment horizontal="right"/>
    </xf>
    <xf numFmtId="0" fontId="0" fillId="0" borderId="116" xfId="59" applyFont="1" applyBorder="1" applyAlignment="1">
      <alignment horizontal="right" vertical="center"/>
    </xf>
    <xf numFmtId="0" fontId="5" fillId="27" borderId="169" xfId="57" applyFont="1" applyFill="1" applyBorder="1" applyAlignment="1">
      <alignment horizontal="right"/>
    </xf>
    <xf numFmtId="0" fontId="5" fillId="27" borderId="67" xfId="57" applyFont="1" applyFill="1" applyBorder="1" applyAlignment="1">
      <alignment horizontal="right"/>
    </xf>
    <xf numFmtId="0" fontId="2" fillId="0" borderId="82" xfId="56" applyBorder="1"/>
    <xf numFmtId="0" fontId="5" fillId="27" borderId="21" xfId="57" applyFont="1" applyFill="1" applyBorder="1" applyAlignment="1">
      <alignment horizontal="right"/>
    </xf>
    <xf numFmtId="0" fontId="5" fillId="27" borderId="110" xfId="57" applyFont="1" applyFill="1" applyBorder="1" applyAlignment="1">
      <alignment horizontal="right"/>
    </xf>
    <xf numFmtId="0" fontId="2" fillId="0" borderId="133" xfId="54" applyBorder="1" applyAlignment="1">
      <alignment horizontal="right" vertical="center"/>
    </xf>
    <xf numFmtId="0" fontId="2" fillId="0" borderId="18" xfId="54" applyBorder="1" applyAlignment="1">
      <alignment horizontal="right" vertical="center"/>
    </xf>
    <xf numFmtId="0" fontId="0" fillId="0" borderId="18" xfId="54" applyFont="1" applyBorder="1" applyAlignment="1">
      <alignment horizontal="right" vertical="center"/>
    </xf>
    <xf numFmtId="0" fontId="2" fillId="0" borderId="58" xfId="54" applyBorder="1" applyAlignment="1">
      <alignment horizontal="right" vertical="center"/>
    </xf>
    <xf numFmtId="0" fontId="2" fillId="0" borderId="0" xfId="56" applyAlignment="1">
      <alignment horizontal="right"/>
    </xf>
    <xf numFmtId="49" fontId="0" fillId="0" borderId="18" xfId="54" applyNumberFormat="1" applyFont="1" applyBorder="1" applyAlignment="1">
      <alignment horizontal="right" vertical="center"/>
    </xf>
    <xf numFmtId="177" fontId="2" fillId="0" borderId="0" xfId="56" applyNumberFormat="1"/>
    <xf numFmtId="178" fontId="29" fillId="0" borderId="18" xfId="56" applyNumberFormat="1" applyFont="1" applyBorder="1" applyAlignment="1">
      <alignment vertical="center"/>
    </xf>
    <xf numFmtId="0" fontId="7" fillId="0" borderId="20" xfId="0" applyFont="1" applyBorder="1" applyAlignment="1">
      <alignment vertical="center" wrapText="1"/>
    </xf>
    <xf numFmtId="178" fontId="29" fillId="0" borderId="193" xfId="56" applyNumberFormat="1" applyFont="1" applyBorder="1" applyAlignment="1">
      <alignment vertical="center"/>
    </xf>
    <xf numFmtId="178" fontId="29" fillId="0" borderId="116" xfId="56" applyNumberFormat="1" applyFont="1" applyBorder="1" applyAlignment="1">
      <alignment vertical="center"/>
    </xf>
    <xf numFmtId="0" fontId="2" fillId="0" borderId="63" xfId="54" applyBorder="1" applyAlignment="1">
      <alignment horizontal="center" vertical="center"/>
    </xf>
    <xf numFmtId="0" fontId="2" fillId="0" borderId="18" xfId="54" applyBorder="1" applyAlignment="1">
      <alignment horizontal="center" vertical="center"/>
    </xf>
    <xf numFmtId="49" fontId="2" fillId="0" borderId="18" xfId="54" applyNumberFormat="1" applyBorder="1" applyAlignment="1">
      <alignment horizontal="center" vertical="center"/>
    </xf>
    <xf numFmtId="0" fontId="5" fillId="27" borderId="46" xfId="57" applyFont="1" applyFill="1" applyBorder="1" applyAlignment="1">
      <alignment horizontal="right"/>
    </xf>
    <xf numFmtId="0" fontId="5" fillId="27" borderId="44" xfId="57" applyFont="1" applyFill="1" applyBorder="1" applyAlignment="1">
      <alignment horizontal="right"/>
    </xf>
    <xf numFmtId="0" fontId="5" fillId="0" borderId="195" xfId="56" applyFont="1" applyBorder="1" applyAlignment="1">
      <alignment horizontal="center"/>
    </xf>
    <xf numFmtId="0" fontId="5" fillId="0" borderId="166" xfId="56" applyFont="1" applyBorder="1" applyAlignment="1">
      <alignment horizontal="center"/>
    </xf>
    <xf numFmtId="0" fontId="2" fillId="0" borderId="17" xfId="54" applyBorder="1" applyAlignment="1">
      <alignment horizontal="right" vertical="center"/>
    </xf>
    <xf numFmtId="0" fontId="2" fillId="0" borderId="126" xfId="54" applyBorder="1" applyAlignment="1">
      <alignment horizontal="right" vertical="center"/>
    </xf>
    <xf numFmtId="0" fontId="2" fillId="0" borderId="57" xfId="54" applyBorder="1" applyAlignment="1">
      <alignment horizontal="right" vertical="center"/>
    </xf>
    <xf numFmtId="0" fontId="2" fillId="0" borderId="0" xfId="56" applyAlignment="1">
      <alignment horizontal="right" vertical="center"/>
    </xf>
    <xf numFmtId="0" fontId="0" fillId="0" borderId="18" xfId="0" applyBorder="1" applyAlignment="1">
      <alignment horizontal="center" vertical="center" wrapText="1"/>
    </xf>
    <xf numFmtId="0" fontId="2" fillId="0" borderId="19" xfId="55" applyFont="1" applyBorder="1" applyAlignment="1">
      <alignment horizontal="center" vertical="center" wrapText="1"/>
    </xf>
    <xf numFmtId="0" fontId="2" fillId="0" borderId="58" xfId="55" applyFont="1" applyBorder="1" applyAlignment="1">
      <alignment horizontal="center" vertical="center" wrapText="1"/>
    </xf>
    <xf numFmtId="0" fontId="2" fillId="0" borderId="0" xfId="56" applyAlignment="1">
      <alignment horizontal="center" vertical="center"/>
    </xf>
    <xf numFmtId="0" fontId="32" fillId="0" borderId="18" xfId="0" applyFont="1" applyBorder="1" applyAlignment="1">
      <alignment horizontal="center" vertical="center" wrapText="1"/>
    </xf>
    <xf numFmtId="0" fontId="2" fillId="0" borderId="18" xfId="55" applyFont="1" applyBorder="1" applyAlignment="1">
      <alignment horizontal="center" vertical="center" wrapText="1"/>
    </xf>
    <xf numFmtId="0" fontId="7" fillId="0" borderId="19" xfId="55" applyFont="1" applyBorder="1" applyAlignment="1">
      <alignment horizontal="center" vertical="center" wrapText="1"/>
    </xf>
    <xf numFmtId="0" fontId="7" fillId="0" borderId="82" xfId="55" applyFont="1" applyBorder="1" applyAlignment="1">
      <alignment horizontal="center" vertical="center" wrapText="1"/>
    </xf>
    <xf numFmtId="0" fontId="7" fillId="0" borderId="61" xfId="55" applyFont="1" applyBorder="1" applyAlignment="1">
      <alignment horizontal="center" vertical="center" wrapText="1"/>
    </xf>
    <xf numFmtId="0" fontId="2" fillId="0" borderId="0" xfId="56" applyAlignment="1">
      <alignment shrinkToFit="1"/>
    </xf>
    <xf numFmtId="177" fontId="2" fillId="0" borderId="0" xfId="28" applyNumberFormat="1" applyBorder="1" applyAlignment="1">
      <alignment shrinkToFit="1"/>
    </xf>
    <xf numFmtId="178" fontId="2" fillId="0" borderId="0" xfId="56" applyNumberFormat="1" applyAlignment="1">
      <alignment shrinkToFit="1"/>
    </xf>
    <xf numFmtId="0" fontId="2" fillId="0" borderId="0" xfId="56" applyAlignment="1">
      <alignment horizontal="right" shrinkToFit="1"/>
    </xf>
    <xf numFmtId="0" fontId="2" fillId="0" borderId="0" xfId="56" applyAlignment="1">
      <alignment horizontal="center" vertical="center" shrinkToFit="1"/>
    </xf>
    <xf numFmtId="0" fontId="2" fillId="0" borderId="0" xfId="56" applyAlignment="1">
      <alignment horizontal="right" vertical="center" shrinkToFit="1"/>
    </xf>
    <xf numFmtId="49" fontId="5" fillId="0" borderId="17" xfId="56" applyNumberFormat="1" applyFont="1" applyBorder="1" applyAlignment="1">
      <alignment horizontal="center" vertical="center"/>
    </xf>
    <xf numFmtId="49" fontId="5" fillId="0" borderId="18" xfId="56" applyNumberFormat="1" applyFont="1" applyBorder="1" applyAlignment="1">
      <alignment horizontal="center" vertical="center"/>
    </xf>
    <xf numFmtId="49" fontId="5" fillId="0" borderId="20" xfId="56" applyNumberFormat="1" applyFont="1" applyBorder="1" applyAlignment="1">
      <alignment horizontal="center" vertical="center"/>
    </xf>
    <xf numFmtId="49" fontId="5" fillId="0" borderId="19" xfId="56" applyNumberFormat="1" applyFont="1" applyBorder="1" applyAlignment="1">
      <alignment horizontal="center" vertical="center"/>
    </xf>
    <xf numFmtId="49" fontId="5" fillId="0" borderId="23" xfId="56" applyNumberFormat="1" applyFont="1" applyBorder="1" applyAlignment="1">
      <alignment horizontal="center" vertical="center"/>
    </xf>
    <xf numFmtId="49" fontId="5" fillId="0" borderId="111" xfId="56" applyNumberFormat="1" applyFont="1" applyBorder="1" applyAlignment="1">
      <alignment horizontal="center" vertical="center"/>
    </xf>
    <xf numFmtId="49" fontId="5" fillId="0" borderId="96" xfId="56" applyNumberFormat="1" applyFont="1" applyBorder="1" applyAlignment="1">
      <alignment horizontal="center" vertical="center"/>
    </xf>
    <xf numFmtId="49" fontId="5" fillId="30" borderId="44" xfId="56" applyNumberFormat="1" applyFont="1" applyFill="1" applyBorder="1" applyAlignment="1">
      <alignment horizontal="center" vertical="center"/>
    </xf>
    <xf numFmtId="0" fontId="5" fillId="0" borderId="45" xfId="47" applyFont="1" applyBorder="1" applyAlignment="1">
      <alignment horizontal="center" vertical="center"/>
    </xf>
    <xf numFmtId="0" fontId="5" fillId="0" borderId="47" xfId="47" applyFont="1" applyBorder="1" applyAlignment="1">
      <alignment horizontal="center" vertical="center"/>
    </xf>
    <xf numFmtId="49" fontId="5" fillId="0" borderId="48" xfId="56" applyNumberFormat="1" applyFont="1" applyBorder="1" applyAlignment="1">
      <alignment horizontal="center" vertical="center"/>
    </xf>
    <xf numFmtId="49" fontId="33" fillId="0" borderId="216" xfId="56" applyNumberFormat="1" applyFont="1" applyBorder="1" applyAlignment="1">
      <alignment horizontal="center" vertical="center"/>
    </xf>
    <xf numFmtId="0" fontId="5" fillId="0" borderId="213" xfId="47" applyFont="1" applyBorder="1" applyAlignment="1">
      <alignment horizontal="center" vertical="center"/>
    </xf>
    <xf numFmtId="49" fontId="5" fillId="0" borderId="169" xfId="56" applyNumberFormat="1" applyFont="1" applyBorder="1" applyAlignment="1">
      <alignment horizontal="center" vertical="center"/>
    </xf>
    <xf numFmtId="0" fontId="5" fillId="31" borderId="24" xfId="56" applyFont="1" applyFill="1" applyBorder="1" applyAlignment="1">
      <alignment horizontal="right" vertical="center"/>
    </xf>
    <xf numFmtId="0" fontId="5" fillId="31" borderId="27" xfId="56" applyFont="1" applyFill="1" applyBorder="1" applyAlignment="1">
      <alignment horizontal="right" vertical="center"/>
    </xf>
    <xf numFmtId="0" fontId="5" fillId="0" borderId="24" xfId="56" applyFont="1" applyBorder="1" applyAlignment="1">
      <alignment horizontal="right" vertical="center"/>
    </xf>
    <xf numFmtId="0" fontId="5" fillId="0" borderId="27" xfId="56" applyFont="1" applyBorder="1" applyAlignment="1">
      <alignment horizontal="right" vertical="center"/>
    </xf>
    <xf numFmtId="0" fontId="5" fillId="0" borderId="26" xfId="56" applyFont="1" applyBorder="1" applyAlignment="1">
      <alignment horizontal="right" vertical="center"/>
    </xf>
    <xf numFmtId="0" fontId="5" fillId="0" borderId="28" xfId="56" applyFont="1" applyBorder="1" applyAlignment="1">
      <alignment horizontal="right" vertical="center"/>
    </xf>
    <xf numFmtId="0" fontId="5" fillId="0" borderId="25" xfId="56" applyFont="1" applyBorder="1" applyAlignment="1">
      <alignment horizontal="right" vertical="center"/>
    </xf>
    <xf numFmtId="0" fontId="5" fillId="24" borderId="38" xfId="56" applyFont="1" applyFill="1" applyBorder="1" applyAlignment="1" applyProtection="1">
      <alignment horizontal="right" vertical="center"/>
      <protection locked="0"/>
    </xf>
    <xf numFmtId="0" fontId="5" fillId="24" borderId="39" xfId="56" applyFont="1" applyFill="1" applyBorder="1" applyAlignment="1" applyProtection="1">
      <alignment horizontal="right" vertical="center"/>
      <protection locked="0"/>
    </xf>
    <xf numFmtId="0" fontId="5" fillId="24" borderId="41" xfId="56" applyFont="1" applyFill="1" applyBorder="1" applyAlignment="1" applyProtection="1">
      <alignment horizontal="right" vertical="center"/>
      <protection locked="0"/>
    </xf>
    <xf numFmtId="0" fontId="5" fillId="24" borderId="40" xfId="56" applyFont="1" applyFill="1" applyBorder="1" applyAlignment="1" applyProtection="1">
      <alignment horizontal="right" vertical="center"/>
      <protection locked="0"/>
    </xf>
    <xf numFmtId="0" fontId="5" fillId="24" borderId="42" xfId="56" applyFont="1" applyFill="1" applyBorder="1" applyAlignment="1" applyProtection="1">
      <alignment horizontal="right" vertical="center"/>
      <protection locked="0"/>
    </xf>
    <xf numFmtId="0" fontId="5" fillId="0" borderId="140" xfId="56" applyFont="1" applyBorder="1" applyAlignment="1">
      <alignment horizontal="center"/>
    </xf>
    <xf numFmtId="0" fontId="5" fillId="31" borderId="106" xfId="56" applyFont="1" applyFill="1" applyBorder="1"/>
    <xf numFmtId="0" fontId="5" fillId="31" borderId="195" xfId="56" applyFont="1" applyFill="1" applyBorder="1"/>
    <xf numFmtId="0" fontId="5" fillId="31" borderId="166" xfId="56" applyFont="1" applyFill="1" applyBorder="1"/>
    <xf numFmtId="0" fontId="5" fillId="31" borderId="81" xfId="56" applyFont="1" applyFill="1" applyBorder="1"/>
    <xf numFmtId="0" fontId="5" fillId="31" borderId="192" xfId="56" applyFont="1" applyFill="1" applyBorder="1"/>
    <xf numFmtId="0" fontId="5" fillId="33" borderId="195" xfId="56" applyFont="1" applyFill="1" applyBorder="1"/>
    <xf numFmtId="0" fontId="5" fillId="33" borderId="166" xfId="56" applyFont="1" applyFill="1" applyBorder="1"/>
    <xf numFmtId="0" fontId="5" fillId="33" borderId="81" xfId="56" applyFont="1" applyFill="1" applyBorder="1"/>
    <xf numFmtId="0" fontId="5" fillId="33" borderId="192" xfId="56" applyFont="1" applyFill="1" applyBorder="1"/>
    <xf numFmtId="0" fontId="5" fillId="33" borderId="106" xfId="56" applyFont="1" applyFill="1" applyBorder="1"/>
    <xf numFmtId="0" fontId="5" fillId="0" borderId="195" xfId="56" applyFont="1" applyBorder="1"/>
    <xf numFmtId="0" fontId="5" fillId="0" borderId="192" xfId="56" applyFont="1" applyBorder="1"/>
    <xf numFmtId="0" fontId="5" fillId="0" borderId="166" xfId="56" applyFont="1" applyBorder="1"/>
    <xf numFmtId="0" fontId="5" fillId="0" borderId="139" xfId="56" applyFont="1" applyBorder="1"/>
    <xf numFmtId="0" fontId="5" fillId="0" borderId="139" xfId="56" applyFont="1" applyBorder="1" applyAlignment="1">
      <alignment horizontal="center"/>
    </xf>
    <xf numFmtId="0" fontId="5" fillId="26" borderId="110" xfId="56" applyFont="1" applyFill="1" applyBorder="1" applyAlignment="1">
      <alignment horizontal="right"/>
    </xf>
    <xf numFmtId="0" fontId="5" fillId="0" borderId="206" xfId="56" applyFont="1" applyBorder="1" applyAlignment="1">
      <alignment horizontal="center"/>
    </xf>
    <xf numFmtId="0" fontId="5" fillId="26" borderId="122" xfId="56" applyFont="1" applyFill="1" applyBorder="1" applyAlignment="1">
      <alignment horizontal="right"/>
    </xf>
    <xf numFmtId="0" fontId="5" fillId="0" borderId="207" xfId="56" applyFont="1" applyBorder="1" applyAlignment="1">
      <alignment horizontal="center"/>
    </xf>
    <xf numFmtId="0" fontId="5" fillId="26" borderId="120" xfId="56" applyFont="1" applyFill="1" applyBorder="1" applyAlignment="1">
      <alignment horizontal="right"/>
    </xf>
    <xf numFmtId="0" fontId="5" fillId="0" borderId="215" xfId="56" applyFont="1" applyBorder="1" applyAlignment="1">
      <alignment horizontal="center"/>
    </xf>
    <xf numFmtId="0" fontId="5" fillId="26" borderId="136" xfId="56" applyFont="1" applyFill="1" applyBorder="1" applyAlignment="1">
      <alignment horizontal="right"/>
    </xf>
    <xf numFmtId="0" fontId="5" fillId="26" borderId="180" xfId="56" applyFont="1" applyFill="1" applyBorder="1" applyAlignment="1">
      <alignment horizontal="right"/>
    </xf>
    <xf numFmtId="0" fontId="5" fillId="26" borderId="135" xfId="56" applyFont="1" applyFill="1" applyBorder="1" applyAlignment="1">
      <alignment horizontal="right"/>
    </xf>
    <xf numFmtId="0" fontId="5" fillId="26" borderId="123" xfId="56" applyFont="1" applyFill="1" applyBorder="1" applyAlignment="1">
      <alignment horizontal="right"/>
    </xf>
    <xf numFmtId="0" fontId="5" fillId="0" borderId="121" xfId="56" applyFont="1" applyBorder="1" applyAlignment="1">
      <alignment horizontal="center"/>
    </xf>
    <xf numFmtId="0" fontId="5" fillId="0" borderId="122" xfId="56" applyFont="1" applyBorder="1" applyAlignment="1">
      <alignment horizontal="center"/>
    </xf>
    <xf numFmtId="0" fontId="5" fillId="0" borderId="180" xfId="56" applyFont="1" applyBorder="1" applyAlignment="1">
      <alignment horizontal="center"/>
    </xf>
    <xf numFmtId="0" fontId="5" fillId="0" borderId="123" xfId="56" applyFont="1" applyBorder="1" applyAlignment="1">
      <alignment horizontal="center"/>
    </xf>
    <xf numFmtId="0" fontId="5" fillId="26" borderId="250" xfId="56" applyFont="1" applyFill="1" applyBorder="1" applyAlignment="1">
      <alignment horizontal="right"/>
    </xf>
    <xf numFmtId="0" fontId="5" fillId="0" borderId="136" xfId="56" applyFont="1" applyBorder="1" applyAlignment="1">
      <alignment horizontal="center"/>
    </xf>
    <xf numFmtId="0" fontId="5" fillId="25" borderId="24" xfId="0" applyFont="1" applyFill="1" applyBorder="1" applyAlignment="1">
      <alignment horizontal="right"/>
    </xf>
    <xf numFmtId="0" fontId="5" fillId="25" borderId="27" xfId="0" applyFont="1" applyFill="1" applyBorder="1" applyAlignment="1">
      <alignment horizontal="right"/>
    </xf>
    <xf numFmtId="0" fontId="5" fillId="26" borderId="139" xfId="56" applyFont="1" applyFill="1" applyBorder="1" applyAlignment="1">
      <alignment horizontal="right"/>
    </xf>
    <xf numFmtId="0" fontId="5" fillId="31" borderId="106" xfId="56" applyFont="1" applyFill="1" applyBorder="1" applyAlignment="1">
      <alignment horizontal="right" vertical="center"/>
    </xf>
    <xf numFmtId="0" fontId="5" fillId="31" borderId="195" xfId="56" applyFont="1" applyFill="1" applyBorder="1" applyAlignment="1">
      <alignment horizontal="right" vertical="center"/>
    </xf>
    <xf numFmtId="0" fontId="5" fillId="31" borderId="192" xfId="56" applyFont="1" applyFill="1" applyBorder="1" applyAlignment="1">
      <alignment horizontal="right" vertical="center"/>
    </xf>
    <xf numFmtId="0" fontId="5" fillId="31" borderId="166" xfId="56" applyFont="1" applyFill="1" applyBorder="1" applyAlignment="1">
      <alignment horizontal="right" vertical="center"/>
    </xf>
    <xf numFmtId="0" fontId="5" fillId="31" borderId="81" xfId="56" applyFont="1" applyFill="1" applyBorder="1" applyAlignment="1">
      <alignment horizontal="right" vertical="center"/>
    </xf>
    <xf numFmtId="0" fontId="5" fillId="31" borderId="142" xfId="56" applyFont="1" applyFill="1" applyBorder="1" applyAlignment="1">
      <alignment horizontal="right" vertical="center"/>
    </xf>
    <xf numFmtId="0" fontId="5" fillId="31" borderId="140" xfId="56" applyFont="1" applyFill="1" applyBorder="1" applyAlignment="1">
      <alignment horizontal="right" vertical="center"/>
    </xf>
    <xf numFmtId="0" fontId="5" fillId="0" borderId="195" xfId="56" applyFont="1" applyBorder="1" applyAlignment="1">
      <alignment horizontal="right" vertical="center"/>
    </xf>
    <xf numFmtId="0" fontId="5" fillId="0" borderId="166" xfId="56" applyFont="1" applyBorder="1" applyAlignment="1">
      <alignment horizontal="right" vertical="center"/>
    </xf>
    <xf numFmtId="0" fontId="5" fillId="0" borderId="106" xfId="56" applyFont="1" applyBorder="1" applyAlignment="1">
      <alignment horizontal="right" vertical="center"/>
    </xf>
    <xf numFmtId="0" fontId="5" fillId="0" borderId="81" xfId="56" applyFont="1" applyBorder="1" applyAlignment="1">
      <alignment horizontal="right" vertical="center"/>
    </xf>
    <xf numFmtId="0" fontId="5" fillId="0" borderId="192" xfId="56" applyFont="1" applyBorder="1" applyAlignment="1">
      <alignment horizontal="right" vertical="center"/>
    </xf>
    <xf numFmtId="0" fontId="5" fillId="24" borderId="121" xfId="56" applyFont="1" applyFill="1" applyBorder="1" applyAlignment="1">
      <alignment horizontal="right"/>
    </xf>
    <xf numFmtId="0" fontId="5" fillId="24" borderId="250" xfId="56" applyFont="1" applyFill="1" applyBorder="1" applyAlignment="1">
      <alignment horizontal="right"/>
    </xf>
    <xf numFmtId="0" fontId="5" fillId="24" borderId="120" xfId="56" applyFont="1" applyFill="1" applyBorder="1" applyAlignment="1">
      <alignment horizontal="right"/>
    </xf>
    <xf numFmtId="0" fontId="5" fillId="24" borderId="180" xfId="56" applyFont="1" applyFill="1" applyBorder="1" applyAlignment="1">
      <alignment horizontal="right"/>
    </xf>
    <xf numFmtId="0" fontId="5" fillId="24" borderId="122" xfId="56" applyFont="1" applyFill="1" applyBorder="1" applyAlignment="1">
      <alignment horizontal="right"/>
    </xf>
    <xf numFmtId="0" fontId="5" fillId="24" borderId="123" xfId="56" applyFont="1" applyFill="1" applyBorder="1" applyAlignment="1">
      <alignment horizontal="right"/>
    </xf>
    <xf numFmtId="0" fontId="5" fillId="0" borderId="118" xfId="56" applyFont="1" applyBorder="1" applyAlignment="1">
      <alignment horizontal="center"/>
    </xf>
    <xf numFmtId="0" fontId="5" fillId="24" borderId="251" xfId="56" applyFont="1" applyFill="1" applyBorder="1" applyAlignment="1">
      <alignment horizontal="right"/>
    </xf>
    <xf numFmtId="0" fontId="5" fillId="24" borderId="252" xfId="56" applyFont="1" applyFill="1" applyBorder="1" applyAlignment="1">
      <alignment horizontal="right"/>
    </xf>
    <xf numFmtId="0" fontId="5" fillId="0" borderId="120" xfId="56" applyFont="1" applyBorder="1" applyAlignment="1">
      <alignment horizontal="center"/>
    </xf>
    <xf numFmtId="0" fontId="5" fillId="24" borderId="136" xfId="56" applyFont="1" applyFill="1" applyBorder="1" applyAlignment="1">
      <alignment horizontal="right"/>
    </xf>
    <xf numFmtId="0" fontId="5" fillId="27" borderId="140" xfId="57" applyFont="1" applyFill="1" applyBorder="1" applyAlignment="1">
      <alignment horizontal="right"/>
    </xf>
    <xf numFmtId="0" fontId="5" fillId="27" borderId="195" xfId="57" applyFont="1" applyFill="1" applyBorder="1" applyAlignment="1">
      <alignment horizontal="right"/>
    </xf>
    <xf numFmtId="0" fontId="5" fillId="27" borderId="192" xfId="57" applyFont="1" applyFill="1" applyBorder="1" applyAlignment="1">
      <alignment horizontal="right"/>
    </xf>
    <xf numFmtId="0" fontId="5" fillId="27" borderId="106" xfId="57" applyFont="1" applyFill="1" applyBorder="1" applyAlignment="1">
      <alignment horizontal="right"/>
    </xf>
    <xf numFmtId="0" fontId="5" fillId="27" borderId="143" xfId="57" applyFont="1" applyFill="1" applyBorder="1" applyAlignment="1">
      <alignment horizontal="right"/>
    </xf>
    <xf numFmtId="0" fontId="5" fillId="27" borderId="81" xfId="57" applyFont="1" applyFill="1" applyBorder="1" applyAlignment="1">
      <alignment horizontal="right"/>
    </xf>
    <xf numFmtId="0" fontId="5" fillId="27" borderId="166" xfId="57" applyFont="1" applyFill="1" applyBorder="1" applyAlignment="1">
      <alignment horizontal="right"/>
    </xf>
    <xf numFmtId="0" fontId="5" fillId="27" borderId="26" xfId="57" applyFont="1" applyFill="1" applyBorder="1" applyAlignment="1">
      <alignment horizontal="right"/>
    </xf>
    <xf numFmtId="0" fontId="5" fillId="27" borderId="24" xfId="57" applyFont="1" applyFill="1" applyBorder="1" applyAlignment="1">
      <alignment horizontal="right"/>
    </xf>
    <xf numFmtId="0" fontId="5" fillId="27" borderId="27" xfId="57" applyFont="1" applyFill="1" applyBorder="1" applyAlignment="1">
      <alignment horizontal="right"/>
    </xf>
    <xf numFmtId="0" fontId="5" fillId="27" borderId="28" xfId="57" applyFont="1" applyFill="1" applyBorder="1" applyAlignment="1">
      <alignment horizontal="right"/>
    </xf>
    <xf numFmtId="0" fontId="5" fillId="27" borderId="25" xfId="57" applyFont="1" applyFill="1" applyBorder="1" applyAlignment="1">
      <alignment horizontal="right"/>
    </xf>
    <xf numFmtId="0" fontId="5" fillId="24" borderId="139" xfId="56" applyFont="1" applyFill="1" applyBorder="1" applyAlignment="1">
      <alignment horizontal="right"/>
    </xf>
    <xf numFmtId="49" fontId="0" fillId="0" borderId="18" xfId="54" applyNumberFormat="1" applyFont="1" applyBorder="1" applyAlignment="1">
      <alignment horizontal="center" vertical="center"/>
    </xf>
    <xf numFmtId="0" fontId="0" fillId="0" borderId="133" xfId="54" applyFont="1" applyBorder="1" applyAlignment="1">
      <alignment horizontal="center" vertical="center"/>
    </xf>
    <xf numFmtId="0" fontId="0" fillId="0" borderId="18" xfId="54" applyFont="1" applyBorder="1" applyAlignment="1">
      <alignment horizontal="center" vertical="center"/>
    </xf>
    <xf numFmtId="0" fontId="2" fillId="0" borderId="19" xfId="54" applyBorder="1" applyAlignment="1">
      <alignment horizontal="center" vertical="center"/>
    </xf>
    <xf numFmtId="0" fontId="2" fillId="0" borderId="82" xfId="54" applyBorder="1" applyAlignment="1">
      <alignment horizontal="center" vertical="center"/>
    </xf>
    <xf numFmtId="0" fontId="2" fillId="0" borderId="61" xfId="54" applyBorder="1" applyAlignment="1">
      <alignment horizontal="center" vertical="center"/>
    </xf>
    <xf numFmtId="0" fontId="5" fillId="0" borderId="130" xfId="56" applyFont="1" applyBorder="1"/>
    <xf numFmtId="0" fontId="5" fillId="0" borderId="128" xfId="56" applyFont="1" applyBorder="1"/>
    <xf numFmtId="0" fontId="5" fillId="0" borderId="129" xfId="56" applyFont="1" applyBorder="1"/>
    <xf numFmtId="0" fontId="5" fillId="0" borderId="153" xfId="56" applyFont="1" applyBorder="1"/>
    <xf numFmtId="0" fontId="5" fillId="0" borderId="168" xfId="56" applyFont="1" applyBorder="1"/>
    <xf numFmtId="177" fontId="27" fillId="0" borderId="81" xfId="56" applyNumberFormat="1" applyFont="1" applyBorder="1"/>
    <xf numFmtId="177" fontId="27" fillId="0" borderId="143" xfId="56" applyNumberFormat="1" applyFont="1" applyBorder="1"/>
    <xf numFmtId="177" fontId="2" fillId="0" borderId="81" xfId="56" applyNumberFormat="1" applyBorder="1"/>
    <xf numFmtId="177" fontId="2" fillId="0" borderId="143" xfId="56" applyNumberFormat="1" applyBorder="1"/>
    <xf numFmtId="177" fontId="2" fillId="0" borderId="142" xfId="56" applyNumberFormat="1" applyBorder="1"/>
    <xf numFmtId="177" fontId="2" fillId="0" borderId="106" xfId="56" applyNumberFormat="1" applyBorder="1"/>
    <xf numFmtId="177" fontId="27" fillId="0" borderId="81" xfId="56" applyNumberFormat="1" applyFont="1" applyBorder="1" applyAlignment="1">
      <alignment shrinkToFit="1"/>
    </xf>
    <xf numFmtId="177" fontId="5" fillId="0" borderId="106" xfId="56" applyNumberFormat="1" applyFont="1" applyBorder="1" applyAlignment="1">
      <alignment shrinkToFit="1"/>
    </xf>
    <xf numFmtId="177" fontId="5" fillId="0" borderId="81" xfId="56" applyNumberFormat="1" applyFont="1" applyBorder="1" applyAlignment="1">
      <alignment shrinkToFit="1"/>
    </xf>
    <xf numFmtId="177" fontId="5" fillId="0" borderId="195" xfId="56" applyNumberFormat="1" applyFont="1" applyBorder="1" applyAlignment="1">
      <alignment shrinkToFit="1"/>
    </xf>
    <xf numFmtId="177" fontId="5" fillId="0" borderId="166" xfId="56" applyNumberFormat="1" applyFont="1" applyBorder="1" applyAlignment="1">
      <alignment shrinkToFit="1"/>
    </xf>
    <xf numFmtId="177" fontId="5" fillId="0" borderId="142" xfId="56" applyNumberFormat="1" applyFont="1" applyBorder="1" applyAlignment="1">
      <alignment shrinkToFit="1"/>
    </xf>
    <xf numFmtId="177" fontId="5" fillId="0" borderId="143" xfId="56" applyNumberFormat="1" applyFont="1" applyBorder="1" applyAlignment="1">
      <alignment shrinkToFit="1"/>
    </xf>
    <xf numFmtId="176" fontId="2" fillId="0" borderId="165" xfId="57" applyNumberFormat="1" applyBorder="1" applyAlignment="1">
      <alignment horizontal="center"/>
    </xf>
    <xf numFmtId="176" fontId="2" fillId="0" borderId="181" xfId="57" applyNumberFormat="1" applyBorder="1" applyAlignment="1">
      <alignment horizontal="center"/>
    </xf>
    <xf numFmtId="49" fontId="5" fillId="0" borderId="18" xfId="56" applyNumberFormat="1" applyFont="1" applyBorder="1" applyAlignment="1">
      <alignment horizontal="center" vertical="center" wrapText="1"/>
    </xf>
    <xf numFmtId="0" fontId="5" fillId="24" borderId="36" xfId="56" applyFont="1" applyFill="1" applyBorder="1" applyAlignment="1" applyProtection="1">
      <alignment horizontal="center" vertical="center" shrinkToFit="1"/>
      <protection locked="0"/>
    </xf>
    <xf numFmtId="49" fontId="5" fillId="0" borderId="254" xfId="56" applyNumberFormat="1" applyFont="1" applyBorder="1" applyAlignment="1">
      <alignment horizontal="center" vertical="center"/>
    </xf>
    <xf numFmtId="0" fontId="5" fillId="24" borderId="32" xfId="56" applyFont="1" applyFill="1" applyBorder="1" applyAlignment="1" applyProtection="1">
      <alignment horizontal="center" vertical="center" shrinkToFit="1"/>
      <protection locked="0"/>
    </xf>
    <xf numFmtId="0" fontId="5" fillId="24" borderId="33" xfId="56" applyFont="1" applyFill="1" applyBorder="1" applyAlignment="1" applyProtection="1">
      <alignment horizontal="center" vertical="center" shrinkToFit="1"/>
      <protection locked="0"/>
    </xf>
    <xf numFmtId="0" fontId="5" fillId="24" borderId="35" xfId="56" applyFont="1" applyFill="1" applyBorder="1" applyAlignment="1" applyProtection="1">
      <alignment horizontal="center" vertical="center" shrinkToFit="1"/>
      <protection locked="0"/>
    </xf>
    <xf numFmtId="0" fontId="5" fillId="24" borderId="34" xfId="56" applyFont="1" applyFill="1" applyBorder="1" applyAlignment="1" applyProtection="1">
      <alignment horizontal="center" vertical="center" shrinkToFit="1"/>
      <protection locked="0"/>
    </xf>
    <xf numFmtId="0" fontId="5" fillId="24" borderId="208" xfId="56" applyFont="1" applyFill="1" applyBorder="1" applyAlignment="1" applyProtection="1">
      <alignment horizontal="center" vertical="center" shrinkToFit="1"/>
      <protection locked="0"/>
    </xf>
    <xf numFmtId="0" fontId="1" fillId="0" borderId="17" xfId="56" applyFont="1" applyBorder="1" applyAlignment="1">
      <alignment vertical="center"/>
    </xf>
    <xf numFmtId="0" fontId="0" fillId="0" borderId="18" xfId="54" applyFont="1" applyBorder="1" applyAlignment="1">
      <alignment horizontal="center" vertical="center" wrapText="1"/>
    </xf>
    <xf numFmtId="0" fontId="0" fillId="0" borderId="116" xfId="55" applyFont="1" applyBorder="1" applyAlignment="1">
      <alignment horizontal="center" vertical="center" wrapText="1"/>
    </xf>
    <xf numFmtId="0" fontId="0" fillId="0" borderId="18" xfId="55" applyFont="1" applyBorder="1" applyAlignment="1">
      <alignment horizontal="center" vertical="center" wrapText="1"/>
    </xf>
    <xf numFmtId="184" fontId="2" fillId="0" borderId="124" xfId="56" applyNumberFormat="1" applyBorder="1" applyAlignment="1">
      <alignment vertical="center"/>
    </xf>
    <xf numFmtId="184" fontId="2" fillId="0" borderId="119" xfId="56" applyNumberFormat="1" applyBorder="1" applyAlignment="1">
      <alignment vertical="center"/>
    </xf>
    <xf numFmtId="184" fontId="2" fillId="0" borderId="123" xfId="56" applyNumberFormat="1" applyBorder="1" applyAlignment="1">
      <alignment vertical="center"/>
    </xf>
    <xf numFmtId="0" fontId="5" fillId="35" borderId="195" xfId="56" applyFont="1" applyFill="1" applyBorder="1"/>
    <xf numFmtId="0" fontId="5" fillId="0" borderId="48" xfId="47" applyFont="1" applyBorder="1" applyAlignment="1">
      <alignment horizontal="center" vertical="center"/>
    </xf>
    <xf numFmtId="0" fontId="5" fillId="34" borderId="45" xfId="47" applyFont="1" applyFill="1" applyBorder="1" applyAlignment="1">
      <alignment horizontal="center" vertical="center"/>
    </xf>
    <xf numFmtId="0" fontId="35" fillId="0" borderId="0" xfId="56" applyFont="1" applyAlignment="1">
      <alignment vertical="center"/>
    </xf>
    <xf numFmtId="176" fontId="2" fillId="0" borderId="18" xfId="56" applyNumberFormat="1" applyBorder="1" applyAlignment="1">
      <alignment vertical="center"/>
    </xf>
    <xf numFmtId="49" fontId="0" fillId="24" borderId="121" xfId="56" applyNumberFormat="1" applyFont="1" applyFill="1" applyBorder="1" applyAlignment="1" applyProtection="1">
      <alignment horizontal="center" vertical="center"/>
      <protection locked="0"/>
    </xf>
    <xf numFmtId="49" fontId="0" fillId="24" borderId="96" xfId="56" applyNumberFormat="1" applyFont="1" applyFill="1" applyBorder="1" applyAlignment="1" applyProtection="1">
      <alignment horizontal="center" vertical="center"/>
      <protection locked="0"/>
    </xf>
    <xf numFmtId="0" fontId="2" fillId="0" borderId="97" xfId="56" applyBorder="1" applyAlignment="1">
      <alignment vertical="center"/>
    </xf>
    <xf numFmtId="49" fontId="5" fillId="0" borderId="96" xfId="56" applyNumberFormat="1" applyFont="1" applyBorder="1" applyAlignment="1" applyProtection="1">
      <alignment vertical="center"/>
      <protection locked="0"/>
    </xf>
    <xf numFmtId="49" fontId="0" fillId="0" borderId="215" xfId="56" applyNumberFormat="1" applyFont="1" applyBorder="1" applyAlignment="1" applyProtection="1">
      <alignment vertical="center"/>
      <protection locked="0"/>
    </xf>
    <xf numFmtId="0" fontId="2" fillId="0" borderId="214" xfId="56" applyBorder="1" applyAlignment="1">
      <alignment vertical="center"/>
    </xf>
    <xf numFmtId="0" fontId="2" fillId="0" borderId="18" xfId="56" applyBorder="1" applyAlignment="1">
      <alignment vertical="center"/>
    </xf>
    <xf numFmtId="0" fontId="1" fillId="0" borderId="106" xfId="56" applyFont="1" applyBorder="1" applyAlignment="1">
      <alignment horizontal="center" vertical="center"/>
    </xf>
    <xf numFmtId="0" fontId="1" fillId="0" borderId="195" xfId="56" applyFont="1" applyBorder="1" applyAlignment="1">
      <alignment horizontal="center" vertical="center"/>
    </xf>
    <xf numFmtId="0" fontId="1" fillId="0" borderId="166" xfId="56" applyFont="1" applyBorder="1" applyAlignment="1">
      <alignment horizontal="center" vertical="center"/>
    </xf>
    <xf numFmtId="0" fontId="1" fillId="0" borderId="139" xfId="56" applyFont="1" applyBorder="1" applyAlignment="1">
      <alignment horizontal="center" vertical="center"/>
    </xf>
    <xf numFmtId="0" fontId="27" fillId="0" borderId="106" xfId="56" applyFont="1" applyBorder="1"/>
    <xf numFmtId="0" fontId="27" fillId="0" borderId="81" xfId="56" applyFont="1" applyBorder="1"/>
    <xf numFmtId="0" fontId="27" fillId="0" borderId="142" xfId="56" applyFont="1" applyBorder="1"/>
    <xf numFmtId="0" fontId="27" fillId="0" borderId="143" xfId="56" applyFont="1" applyBorder="1"/>
    <xf numFmtId="0" fontId="27" fillId="0" borderId="166" xfId="56" applyFont="1" applyBorder="1"/>
    <xf numFmtId="0" fontId="27" fillId="0" borderId="195" xfId="56" applyFont="1" applyBorder="1"/>
    <xf numFmtId="0" fontId="32" fillId="0" borderId="0" xfId="56" applyFont="1"/>
    <xf numFmtId="0" fontId="35" fillId="0" borderId="130" xfId="56" applyFont="1" applyBorder="1" applyAlignment="1">
      <alignment horizontal="center" vertical="center"/>
    </xf>
    <xf numFmtId="0" fontId="35" fillId="0" borderId="128" xfId="56" applyFont="1" applyBorder="1" applyAlignment="1">
      <alignment horizontal="center" vertical="center"/>
    </xf>
    <xf numFmtId="0" fontId="35" fillId="0" borderId="129" xfId="56" applyFont="1" applyBorder="1" applyAlignment="1">
      <alignment horizontal="center" vertical="center"/>
    </xf>
    <xf numFmtId="0" fontId="35" fillId="0" borderId="153" xfId="56" applyFont="1" applyBorder="1" applyAlignment="1">
      <alignment horizontal="center" vertical="center"/>
    </xf>
    <xf numFmtId="0" fontId="35" fillId="0" borderId="168" xfId="56" applyFont="1" applyBorder="1" applyAlignment="1">
      <alignment horizontal="center" vertical="center"/>
    </xf>
    <xf numFmtId="0" fontId="27" fillId="31" borderId="244" xfId="56" applyFont="1" applyFill="1" applyBorder="1" applyAlignment="1">
      <alignment horizontal="center" vertical="center"/>
    </xf>
    <xf numFmtId="0" fontId="27" fillId="31" borderId="17" xfId="56" applyFont="1" applyFill="1" applyBorder="1" applyAlignment="1">
      <alignment horizontal="center" vertical="center"/>
    </xf>
    <xf numFmtId="0" fontId="27" fillId="35" borderId="17" xfId="56" applyFont="1" applyFill="1" applyBorder="1" applyAlignment="1">
      <alignment horizontal="center" vertical="center"/>
    </xf>
    <xf numFmtId="0" fontId="5" fillId="0" borderId="20" xfId="55" applyFont="1" applyBorder="1" applyAlignment="1">
      <alignment vertical="center" wrapText="1"/>
    </xf>
    <xf numFmtId="0" fontId="5" fillId="34" borderId="48" xfId="47" applyFont="1" applyFill="1" applyBorder="1" applyAlignment="1">
      <alignment horizontal="center" vertical="center"/>
    </xf>
    <xf numFmtId="0" fontId="5" fillId="33" borderId="45" xfId="47" applyFont="1" applyFill="1" applyBorder="1" applyAlignment="1">
      <alignment horizontal="center" vertical="center"/>
    </xf>
    <xf numFmtId="0" fontId="5" fillId="33" borderId="47" xfId="47" applyFont="1" applyFill="1" applyBorder="1" applyAlignment="1">
      <alignment horizontal="center" vertical="center"/>
    </xf>
    <xf numFmtId="0" fontId="1" fillId="0" borderId="212" xfId="55" applyFont="1" applyBorder="1" applyAlignment="1">
      <alignment vertical="center" wrapText="1"/>
    </xf>
    <xf numFmtId="0" fontId="1" fillId="0" borderId="20" xfId="55" applyFont="1" applyBorder="1" applyAlignment="1">
      <alignment vertical="center" wrapText="1"/>
    </xf>
    <xf numFmtId="0" fontId="2" fillId="0" borderId="0" xfId="56" applyAlignment="1">
      <alignment vertical="center"/>
    </xf>
    <xf numFmtId="0" fontId="2" fillId="0" borderId="0" xfId="56" applyAlignment="1">
      <alignment vertical="center" shrinkToFit="1"/>
    </xf>
    <xf numFmtId="49" fontId="5" fillId="0" borderId="12" xfId="56" applyNumberFormat="1" applyFont="1" applyBorder="1" applyAlignment="1">
      <alignment horizontal="center" vertical="center"/>
    </xf>
    <xf numFmtId="49" fontId="5" fillId="0" borderId="253" xfId="56" applyNumberFormat="1" applyFont="1" applyBorder="1" applyAlignment="1">
      <alignment horizontal="center" vertical="center"/>
    </xf>
    <xf numFmtId="49" fontId="5" fillId="0" borderId="256" xfId="56" applyNumberFormat="1" applyFont="1" applyBorder="1" applyAlignment="1">
      <alignment horizontal="center" vertical="center"/>
    </xf>
    <xf numFmtId="49" fontId="5" fillId="0" borderId="13" xfId="56" applyNumberFormat="1" applyFont="1" applyBorder="1" applyAlignment="1">
      <alignment horizontal="center" vertical="center"/>
    </xf>
    <xf numFmtId="0" fontId="5" fillId="0" borderId="256" xfId="56" applyFont="1" applyBorder="1" applyAlignment="1">
      <alignment horizontal="center" vertical="center"/>
    </xf>
    <xf numFmtId="0" fontId="5" fillId="0" borderId="12" xfId="56" applyFont="1" applyBorder="1" applyAlignment="1">
      <alignment horizontal="center" vertical="center"/>
    </xf>
    <xf numFmtId="0" fontId="5" fillId="33" borderId="48" xfId="47" applyFont="1" applyFill="1" applyBorder="1" applyAlignment="1">
      <alignment horizontal="center" vertical="center"/>
    </xf>
    <xf numFmtId="49" fontId="5" fillId="0" borderId="13" xfId="56" applyNumberFormat="1" applyFont="1" applyBorder="1" applyAlignment="1">
      <alignment horizontal="center" vertical="center" shrinkToFit="1"/>
    </xf>
    <xf numFmtId="49" fontId="0" fillId="24" borderId="257" xfId="56" applyNumberFormat="1" applyFont="1" applyFill="1" applyBorder="1" applyAlignment="1" applyProtection="1">
      <alignment horizontal="center" vertical="center"/>
      <protection locked="0"/>
    </xf>
    <xf numFmtId="0" fontId="5" fillId="24" borderId="123" xfId="56" applyFont="1" applyFill="1" applyBorder="1" applyAlignment="1" applyProtection="1">
      <alignment horizontal="center" vertical="center" shrinkToFit="1"/>
      <protection locked="0"/>
    </xf>
    <xf numFmtId="0" fontId="5" fillId="0" borderId="17" xfId="56" applyFont="1" applyBorder="1" applyAlignment="1">
      <alignment horizontal="center" vertical="center"/>
    </xf>
    <xf numFmtId="0" fontId="5" fillId="0" borderId="18" xfId="56" applyFont="1" applyBorder="1" applyAlignment="1">
      <alignment horizontal="center" vertical="center"/>
    </xf>
    <xf numFmtId="0" fontId="5" fillId="0" borderId="18" xfId="56" applyFont="1" applyBorder="1" applyAlignment="1">
      <alignment horizontal="center" vertical="center" shrinkToFit="1"/>
    </xf>
    <xf numFmtId="49" fontId="5" fillId="0" borderId="23" xfId="56" applyNumberFormat="1" applyFont="1" applyBorder="1" applyAlignment="1">
      <alignment horizontal="center" vertical="center" shrinkToFit="1"/>
    </xf>
    <xf numFmtId="49" fontId="5" fillId="0" borderId="18" xfId="56" applyNumberFormat="1" applyFont="1" applyBorder="1" applyAlignment="1">
      <alignment horizontal="center" vertical="center" shrinkToFit="1"/>
    </xf>
    <xf numFmtId="0" fontId="5" fillId="0" borderId="20" xfId="56" applyFont="1" applyBorder="1" applyAlignment="1">
      <alignment horizontal="center" vertical="center"/>
    </xf>
    <xf numFmtId="0" fontId="5" fillId="0" borderId="135" xfId="56" applyFont="1" applyBorder="1" applyAlignment="1">
      <alignment horizontal="center" vertical="center"/>
    </xf>
    <xf numFmtId="0" fontId="5" fillId="0" borderId="0" xfId="56" applyFont="1" applyAlignment="1">
      <alignment vertical="center"/>
    </xf>
    <xf numFmtId="0" fontId="5" fillId="0" borderId="205" xfId="56" applyFont="1" applyBorder="1" applyAlignment="1">
      <alignment vertical="center"/>
    </xf>
    <xf numFmtId="0" fontId="5" fillId="0" borderId="135" xfId="56" applyFont="1" applyBorder="1" applyAlignment="1">
      <alignment vertical="center"/>
    </xf>
    <xf numFmtId="0" fontId="5" fillId="0" borderId="21" xfId="56" applyFont="1" applyBorder="1" applyAlignment="1">
      <alignment vertical="center"/>
    </xf>
    <xf numFmtId="0" fontId="5" fillId="0" borderId="180" xfId="56" applyFont="1" applyBorder="1" applyAlignment="1">
      <alignment vertical="center"/>
    </xf>
    <xf numFmtId="0" fontId="5" fillId="0" borderId="205" xfId="56" applyFont="1" applyBorder="1" applyAlignment="1">
      <alignment horizontal="center" vertical="center"/>
    </xf>
    <xf numFmtId="0" fontId="7" fillId="29" borderId="135" xfId="56" applyFont="1" applyFill="1" applyBorder="1" applyAlignment="1">
      <alignment vertical="center"/>
    </xf>
    <xf numFmtId="0" fontId="5" fillId="24" borderId="31" xfId="56" applyFont="1" applyFill="1" applyBorder="1" applyAlignment="1">
      <alignment horizontal="center" vertical="center"/>
    </xf>
    <xf numFmtId="0" fontId="5" fillId="0" borderId="169" xfId="56" applyFont="1" applyBorder="1" applyAlignment="1">
      <alignment horizontal="center" vertical="center"/>
    </xf>
    <xf numFmtId="0" fontId="5" fillId="0" borderId="121" xfId="56" applyFont="1" applyBorder="1" applyAlignment="1">
      <alignment horizontal="center" vertical="center"/>
    </xf>
    <xf numFmtId="177" fontId="2" fillId="0" borderId="121" xfId="56" applyNumberFormat="1" applyBorder="1" applyAlignment="1">
      <alignment vertical="center"/>
    </xf>
    <xf numFmtId="0" fontId="7" fillId="28" borderId="136" xfId="56" applyFont="1" applyFill="1" applyBorder="1" applyAlignment="1">
      <alignment vertical="center"/>
    </xf>
    <xf numFmtId="0" fontId="5" fillId="24" borderId="191" xfId="56" applyFont="1" applyFill="1" applyBorder="1" applyAlignment="1">
      <alignment horizontal="center" vertical="center"/>
    </xf>
    <xf numFmtId="0" fontId="5" fillId="0" borderId="96" xfId="56" applyFont="1" applyBorder="1" applyAlignment="1">
      <alignment horizontal="center" vertical="center"/>
    </xf>
    <xf numFmtId="0" fontId="5" fillId="0" borderId="119" xfId="56" applyFont="1" applyBorder="1" applyAlignment="1">
      <alignment horizontal="center" vertical="center"/>
    </xf>
    <xf numFmtId="177" fontId="2" fillId="0" borderId="119" xfId="56" applyNumberFormat="1" applyBorder="1" applyAlignment="1">
      <alignment vertical="center"/>
    </xf>
    <xf numFmtId="0" fontId="5" fillId="29" borderId="168" xfId="56" applyFont="1" applyFill="1" applyBorder="1" applyAlignment="1" applyProtection="1">
      <alignment horizontal="center" vertical="center"/>
      <protection locked="0"/>
    </xf>
    <xf numFmtId="0" fontId="30" fillId="28" borderId="134" xfId="53" applyFill="1" applyBorder="1" applyAlignment="1">
      <alignment horizontal="center" vertical="center"/>
    </xf>
    <xf numFmtId="180" fontId="5" fillId="25" borderId="205" xfId="56" applyNumberFormat="1" applyFont="1" applyFill="1" applyBorder="1" applyAlignment="1" applyProtection="1">
      <alignment horizontal="right" vertical="center"/>
      <protection locked="0"/>
    </xf>
    <xf numFmtId="180" fontId="5" fillId="25" borderId="168" xfId="56" applyNumberFormat="1" applyFont="1" applyFill="1" applyBorder="1" applyAlignment="1" applyProtection="1">
      <alignment horizontal="right" vertical="center"/>
      <protection locked="0"/>
    </xf>
    <xf numFmtId="180" fontId="5" fillId="25" borderId="128" xfId="56" applyNumberFormat="1" applyFont="1" applyFill="1" applyBorder="1" applyAlignment="1" applyProtection="1">
      <alignment horizontal="right" vertical="center"/>
      <protection locked="0"/>
    </xf>
    <xf numFmtId="180" fontId="5" fillId="25" borderId="129" xfId="56" applyNumberFormat="1" applyFont="1" applyFill="1" applyBorder="1" applyAlignment="1" applyProtection="1">
      <alignment horizontal="right" vertical="center"/>
      <protection locked="0"/>
    </xf>
    <xf numFmtId="180" fontId="5" fillId="25" borderId="201" xfId="56" applyNumberFormat="1" applyFont="1" applyFill="1" applyBorder="1" applyAlignment="1" applyProtection="1">
      <alignment horizontal="right" vertical="center"/>
      <protection locked="0"/>
    </xf>
    <xf numFmtId="180" fontId="5" fillId="25" borderId="130" xfId="56" applyNumberFormat="1" applyFont="1" applyFill="1" applyBorder="1" applyAlignment="1" applyProtection="1">
      <alignment horizontal="right" vertical="center"/>
      <protection locked="0"/>
    </xf>
    <xf numFmtId="180" fontId="5" fillId="25" borderId="45" xfId="56" applyNumberFormat="1" applyFont="1" applyFill="1" applyBorder="1" applyAlignment="1" applyProtection="1">
      <alignment horizontal="right" vertical="center"/>
      <protection locked="0"/>
    </xf>
    <xf numFmtId="180" fontId="5" fillId="25" borderId="47" xfId="56" applyNumberFormat="1" applyFont="1" applyFill="1" applyBorder="1" applyAlignment="1" applyProtection="1">
      <alignment horizontal="right" vertical="center"/>
      <protection locked="0"/>
    </xf>
    <xf numFmtId="180" fontId="5" fillId="25" borderId="48" xfId="56" applyNumberFormat="1" applyFont="1" applyFill="1" applyBorder="1" applyAlignment="1" applyProtection="1">
      <alignment horizontal="right" vertical="center"/>
      <protection locked="0"/>
    </xf>
    <xf numFmtId="180" fontId="5" fillId="25" borderId="46" xfId="56" applyNumberFormat="1" applyFont="1" applyFill="1" applyBorder="1" applyAlignment="1" applyProtection="1">
      <alignment horizontal="right" vertical="center"/>
      <protection locked="0"/>
    </xf>
    <xf numFmtId="180" fontId="5" fillId="25" borderId="44" xfId="56" applyNumberFormat="1" applyFont="1" applyFill="1" applyBorder="1" applyAlignment="1" applyProtection="1">
      <alignment horizontal="right" vertical="center"/>
      <protection locked="0"/>
    </xf>
    <xf numFmtId="0" fontId="5" fillId="0" borderId="21" xfId="57" applyFont="1" applyBorder="1" applyAlignment="1" applyProtection="1">
      <alignment horizontal="right" vertical="center"/>
      <protection locked="0"/>
    </xf>
    <xf numFmtId="0" fontId="5" fillId="0" borderId="22" xfId="56" applyFont="1" applyBorder="1" applyAlignment="1" applyProtection="1">
      <alignment horizontal="right" vertical="center"/>
      <protection locked="0"/>
    </xf>
    <xf numFmtId="0" fontId="5" fillId="29" borderId="138" xfId="56" applyFont="1" applyFill="1" applyBorder="1" applyAlignment="1" applyProtection="1">
      <alignment horizontal="center" vertical="center"/>
      <protection locked="0"/>
    </xf>
    <xf numFmtId="0" fontId="30" fillId="28" borderId="132" xfId="53" applyFill="1" applyBorder="1" applyAlignment="1">
      <alignment horizontal="center" vertical="center"/>
    </xf>
    <xf numFmtId="180" fontId="5" fillId="25" borderId="206" xfId="56" applyNumberFormat="1" applyFont="1" applyFill="1" applyBorder="1" applyAlignment="1" applyProtection="1">
      <alignment horizontal="right" vertical="center"/>
      <protection locked="0"/>
    </xf>
    <xf numFmtId="180" fontId="5" fillId="25" borderId="138" xfId="56" applyNumberFormat="1" applyFont="1" applyFill="1" applyBorder="1" applyAlignment="1" applyProtection="1">
      <alignment horizontal="right" vertical="center"/>
      <protection locked="0"/>
    </xf>
    <xf numFmtId="180" fontId="5" fillId="25" borderId="131" xfId="56" applyNumberFormat="1" applyFont="1" applyFill="1" applyBorder="1" applyAlignment="1" applyProtection="1">
      <alignment horizontal="right" vertical="center"/>
      <protection locked="0"/>
    </xf>
    <xf numFmtId="180" fontId="5" fillId="25" borderId="132" xfId="56" applyNumberFormat="1" applyFont="1" applyFill="1" applyBorder="1" applyAlignment="1" applyProtection="1">
      <alignment horizontal="right" vertical="center"/>
      <protection locked="0"/>
    </xf>
    <xf numFmtId="180" fontId="5" fillId="25" borderId="202" xfId="56" applyNumberFormat="1" applyFont="1" applyFill="1" applyBorder="1" applyAlignment="1" applyProtection="1">
      <alignment horizontal="right" vertical="center"/>
      <protection locked="0"/>
    </xf>
    <xf numFmtId="180" fontId="5" fillId="25" borderId="127" xfId="56" applyNumberFormat="1" applyFont="1" applyFill="1" applyBorder="1" applyAlignment="1" applyProtection="1">
      <alignment horizontal="right" vertical="center"/>
      <protection locked="0"/>
    </xf>
    <xf numFmtId="180" fontId="5" fillId="25" borderId="12" xfId="56" applyNumberFormat="1" applyFont="1" applyFill="1" applyBorder="1" applyAlignment="1" applyProtection="1">
      <alignment horizontal="right" vertical="center"/>
      <protection locked="0"/>
    </xf>
    <xf numFmtId="180" fontId="5" fillId="25" borderId="15" xfId="56" applyNumberFormat="1" applyFont="1" applyFill="1" applyBorder="1" applyAlignment="1" applyProtection="1">
      <alignment horizontal="right" vertical="center"/>
      <protection locked="0"/>
    </xf>
    <xf numFmtId="180" fontId="5" fillId="25" borderId="16" xfId="56" applyNumberFormat="1" applyFont="1" applyFill="1" applyBorder="1" applyAlignment="1" applyProtection="1">
      <alignment horizontal="right" vertical="center"/>
      <protection locked="0"/>
    </xf>
    <xf numFmtId="180" fontId="5" fillId="25" borderId="13" xfId="56" applyNumberFormat="1" applyFont="1" applyFill="1" applyBorder="1" applyAlignment="1" applyProtection="1">
      <alignment horizontal="right" vertical="center"/>
      <protection locked="0"/>
    </xf>
    <xf numFmtId="180" fontId="5" fillId="25" borderId="11" xfId="56" applyNumberFormat="1" applyFont="1" applyFill="1" applyBorder="1" applyAlignment="1" applyProtection="1">
      <alignment horizontal="right" vertical="center"/>
      <protection locked="0"/>
    </xf>
    <xf numFmtId="0" fontId="5" fillId="0" borderId="119" xfId="57" applyFont="1" applyBorder="1" applyAlignment="1" applyProtection="1">
      <alignment horizontal="right" vertical="center"/>
      <protection locked="0"/>
    </xf>
    <xf numFmtId="0" fontId="5" fillId="0" borderId="125" xfId="56" applyFont="1" applyBorder="1" applyAlignment="1" applyProtection="1">
      <alignment horizontal="right" vertical="center"/>
      <protection locked="0"/>
    </xf>
    <xf numFmtId="0" fontId="5" fillId="29" borderId="117" xfId="56" applyFont="1" applyFill="1" applyBorder="1" applyAlignment="1" applyProtection="1">
      <alignment horizontal="center" vertical="center"/>
      <protection locked="0"/>
    </xf>
    <xf numFmtId="180" fontId="5" fillId="25" borderId="207" xfId="56" applyNumberFormat="1" applyFont="1" applyFill="1" applyBorder="1" applyAlignment="1" applyProtection="1">
      <alignment horizontal="right" vertical="center"/>
      <protection locked="0"/>
    </xf>
    <xf numFmtId="180" fontId="5" fillId="25" borderId="53" xfId="56" applyNumberFormat="1" applyFont="1" applyFill="1" applyBorder="1" applyAlignment="1" applyProtection="1">
      <alignment horizontal="right" vertical="center"/>
      <protection locked="0"/>
    </xf>
    <xf numFmtId="180" fontId="5" fillId="25" borderId="52" xfId="56" applyNumberFormat="1" applyFont="1" applyFill="1" applyBorder="1" applyAlignment="1" applyProtection="1">
      <alignment horizontal="right" vertical="center"/>
      <protection locked="0"/>
    </xf>
    <xf numFmtId="180" fontId="5" fillId="25" borderId="54" xfId="56" applyNumberFormat="1" applyFont="1" applyFill="1" applyBorder="1" applyAlignment="1" applyProtection="1">
      <alignment horizontal="right" vertical="center"/>
      <protection locked="0"/>
    </xf>
    <xf numFmtId="180" fontId="5" fillId="25" borderId="203" xfId="56" applyNumberFormat="1" applyFont="1" applyFill="1" applyBorder="1" applyAlignment="1" applyProtection="1">
      <alignment horizontal="right" vertical="center"/>
      <protection locked="0"/>
    </xf>
    <xf numFmtId="180" fontId="5" fillId="25" borderId="51" xfId="56" applyNumberFormat="1" applyFont="1" applyFill="1" applyBorder="1" applyAlignment="1" applyProtection="1">
      <alignment horizontal="right" vertical="center"/>
      <protection locked="0"/>
    </xf>
    <xf numFmtId="180" fontId="5" fillId="25" borderId="55" xfId="56" applyNumberFormat="1" applyFont="1" applyFill="1" applyBorder="1" applyAlignment="1" applyProtection="1">
      <alignment horizontal="right" vertical="center"/>
      <protection locked="0"/>
    </xf>
    <xf numFmtId="0" fontId="5" fillId="0" borderId="120" xfId="57" applyFont="1" applyBorder="1" applyAlignment="1" applyProtection="1">
      <alignment horizontal="right" vertical="center"/>
      <protection locked="0"/>
    </xf>
    <xf numFmtId="0" fontId="5" fillId="0" borderId="107" xfId="56" applyFont="1" applyBorder="1" applyAlignment="1" applyProtection="1">
      <alignment horizontal="right" vertical="center"/>
      <protection locked="0"/>
    </xf>
    <xf numFmtId="0" fontId="5" fillId="29" borderId="59" xfId="56" applyFont="1" applyFill="1" applyBorder="1" applyAlignment="1" applyProtection="1">
      <alignment horizontal="center" vertical="center"/>
      <protection locked="0"/>
    </xf>
    <xf numFmtId="0" fontId="30" fillId="28" borderId="60" xfId="53" applyFill="1" applyBorder="1" applyAlignment="1">
      <alignment horizontal="center" vertical="center"/>
    </xf>
    <xf numFmtId="180" fontId="5" fillId="25" borderId="67" xfId="56" applyNumberFormat="1" applyFont="1" applyFill="1" applyBorder="1" applyAlignment="1" applyProtection="1">
      <alignment horizontal="right" vertical="center"/>
      <protection locked="0"/>
    </xf>
    <xf numFmtId="180" fontId="5" fillId="25" borderId="64" xfId="56" applyNumberFormat="1" applyFont="1" applyFill="1" applyBorder="1" applyAlignment="1" applyProtection="1">
      <alignment horizontal="right" vertical="center"/>
      <protection locked="0"/>
    </xf>
    <xf numFmtId="180" fontId="5" fillId="25" borderId="63" xfId="56" applyNumberFormat="1" applyFont="1" applyFill="1" applyBorder="1" applyAlignment="1" applyProtection="1">
      <alignment horizontal="right" vertical="center"/>
      <protection locked="0"/>
    </xf>
    <xf numFmtId="180" fontId="5" fillId="25" borderId="65" xfId="56" applyNumberFormat="1" applyFont="1" applyFill="1" applyBorder="1" applyAlignment="1" applyProtection="1">
      <alignment horizontal="right" vertical="center"/>
      <protection locked="0"/>
    </xf>
    <xf numFmtId="180" fontId="5" fillId="25" borderId="204" xfId="56" applyNumberFormat="1" applyFont="1" applyFill="1" applyBorder="1" applyAlignment="1" applyProtection="1">
      <alignment horizontal="right" vertical="center"/>
      <protection locked="0"/>
    </xf>
    <xf numFmtId="180" fontId="5" fillId="25" borderId="62" xfId="56" applyNumberFormat="1" applyFont="1" applyFill="1" applyBorder="1" applyAlignment="1" applyProtection="1">
      <alignment horizontal="right" vertical="center"/>
      <protection locked="0"/>
    </xf>
    <xf numFmtId="180" fontId="5" fillId="25" borderId="58" xfId="56" applyNumberFormat="1" applyFont="1" applyFill="1" applyBorder="1" applyAlignment="1" applyProtection="1">
      <alignment horizontal="right" vertical="center"/>
      <protection locked="0"/>
    </xf>
    <xf numFmtId="180" fontId="5" fillId="25" borderId="60" xfId="56" applyNumberFormat="1" applyFont="1" applyFill="1" applyBorder="1" applyAlignment="1" applyProtection="1">
      <alignment horizontal="right" vertical="center"/>
      <protection locked="0"/>
    </xf>
    <xf numFmtId="180" fontId="5" fillId="25" borderId="61" xfId="56" applyNumberFormat="1" applyFont="1" applyFill="1" applyBorder="1" applyAlignment="1" applyProtection="1">
      <alignment horizontal="right" vertical="center"/>
      <protection locked="0"/>
    </xf>
    <xf numFmtId="180" fontId="5" fillId="25" borderId="59" xfId="56" applyNumberFormat="1" applyFont="1" applyFill="1" applyBorder="1" applyAlignment="1" applyProtection="1">
      <alignment horizontal="right" vertical="center"/>
      <protection locked="0"/>
    </xf>
    <xf numFmtId="180" fontId="5" fillId="25" borderId="57" xfId="56" applyNumberFormat="1" applyFont="1" applyFill="1" applyBorder="1" applyAlignment="1" applyProtection="1">
      <alignment horizontal="right" vertical="center"/>
      <protection locked="0"/>
    </xf>
    <xf numFmtId="0" fontId="5" fillId="0" borderId="135" xfId="57" applyFont="1" applyBorder="1" applyAlignment="1" applyProtection="1">
      <alignment horizontal="right" vertical="center"/>
      <protection locked="0"/>
    </xf>
    <xf numFmtId="0" fontId="5" fillId="0" borderId="114" xfId="56" applyFont="1" applyBorder="1" applyAlignment="1" applyProtection="1">
      <alignment horizontal="right" vertical="center"/>
      <protection locked="0"/>
    </xf>
    <xf numFmtId="0" fontId="5" fillId="0" borderId="136" xfId="57" applyFont="1" applyBorder="1" applyAlignment="1" applyProtection="1">
      <alignment horizontal="right" vertical="center"/>
      <protection locked="0"/>
    </xf>
    <xf numFmtId="0" fontId="5" fillId="0" borderId="113" xfId="56" applyFont="1" applyBorder="1" applyAlignment="1" applyProtection="1">
      <alignment horizontal="right" vertical="center"/>
      <protection locked="0"/>
    </xf>
    <xf numFmtId="0" fontId="5" fillId="0" borderId="257" xfId="56" applyFont="1" applyBorder="1" applyAlignment="1">
      <alignment horizontal="center" vertical="center"/>
    </xf>
    <xf numFmtId="0" fontId="5" fillId="0" borderId="250" xfId="56" applyFont="1" applyBorder="1" applyAlignment="1">
      <alignment horizontal="center" vertical="center"/>
    </xf>
    <xf numFmtId="177" fontId="2" fillId="0" borderId="123" xfId="56" applyNumberFormat="1" applyBorder="1" applyAlignment="1">
      <alignment vertical="center"/>
    </xf>
    <xf numFmtId="0" fontId="5" fillId="0" borderId="140" xfId="56" applyFont="1" applyBorder="1" applyAlignment="1">
      <alignment horizontal="center" vertical="center"/>
    </xf>
    <xf numFmtId="0" fontId="5" fillId="0" borderId="139" xfId="56" applyFont="1" applyBorder="1" applyAlignment="1">
      <alignment horizontal="center" vertical="center"/>
    </xf>
    <xf numFmtId="183" fontId="2" fillId="0" borderId="0" xfId="56" applyNumberFormat="1" applyAlignment="1">
      <alignment vertical="center"/>
    </xf>
    <xf numFmtId="176" fontId="5" fillId="0" borderId="139" xfId="56" applyNumberFormat="1" applyFont="1" applyBorder="1" applyAlignment="1">
      <alignment horizontal="center" vertical="center"/>
    </xf>
    <xf numFmtId="0" fontId="2" fillId="0" borderId="121" xfId="56" applyBorder="1" applyAlignment="1">
      <alignment horizontal="center" vertical="center"/>
    </xf>
    <xf numFmtId="0" fontId="2" fillId="0" borderId="250" xfId="56" applyBorder="1" applyAlignment="1">
      <alignment horizontal="center" vertical="center"/>
    </xf>
    <xf numFmtId="0" fontId="2" fillId="0" borderId="140" xfId="56" applyBorder="1" applyAlignment="1">
      <alignment horizontal="center" vertical="center"/>
    </xf>
    <xf numFmtId="0" fontId="2" fillId="0" borderId="139" xfId="56" applyBorder="1" applyAlignment="1">
      <alignment horizontal="center" vertical="center"/>
    </xf>
    <xf numFmtId="0" fontId="0" fillId="0" borderId="0" xfId="56" applyFont="1" applyAlignment="1">
      <alignment vertical="center"/>
    </xf>
    <xf numFmtId="49" fontId="5" fillId="0" borderId="124" xfId="56" applyNumberFormat="1" applyFont="1" applyBorder="1" applyAlignment="1" applyProtection="1">
      <alignment vertical="center"/>
      <protection locked="0"/>
    </xf>
    <xf numFmtId="0" fontId="2" fillId="0" borderId="119" xfId="56" applyBorder="1" applyAlignment="1">
      <alignment horizontal="left" vertical="center"/>
    </xf>
    <xf numFmtId="49" fontId="2" fillId="24" borderId="96" xfId="56" applyNumberFormat="1" applyFill="1" applyBorder="1" applyAlignment="1" applyProtection="1">
      <alignment horizontal="center" vertical="center"/>
      <protection locked="0"/>
    </xf>
    <xf numFmtId="49" fontId="0" fillId="24" borderId="215" xfId="56" applyNumberFormat="1" applyFont="1" applyFill="1" applyBorder="1" applyAlignment="1" applyProtection="1">
      <alignment horizontal="center" vertical="center"/>
      <protection locked="0"/>
    </xf>
    <xf numFmtId="49" fontId="2" fillId="0" borderId="0" xfId="56" applyNumberFormat="1" applyAlignment="1" applyProtection="1">
      <alignment horizontal="center" vertical="center"/>
      <protection locked="0"/>
    </xf>
    <xf numFmtId="49" fontId="5" fillId="0" borderId="0" xfId="56" applyNumberFormat="1" applyFont="1" applyAlignment="1" applyProtection="1">
      <alignment vertical="center"/>
      <protection locked="0"/>
    </xf>
    <xf numFmtId="0" fontId="2" fillId="0" borderId="0" xfId="56" applyAlignment="1">
      <alignment horizontal="left" vertical="center"/>
    </xf>
    <xf numFmtId="0" fontId="2" fillId="0" borderId="106" xfId="56" applyBorder="1" applyAlignment="1">
      <alignment vertical="center"/>
    </xf>
    <xf numFmtId="179" fontId="2" fillId="0" borderId="166" xfId="56" applyNumberFormat="1" applyBorder="1" applyAlignment="1">
      <alignment vertical="center"/>
    </xf>
    <xf numFmtId="179" fontId="2" fillId="0" borderId="0" xfId="56" applyNumberFormat="1" applyAlignment="1">
      <alignment vertical="center"/>
    </xf>
    <xf numFmtId="0" fontId="5" fillId="0" borderId="121" xfId="57" applyFont="1" applyBorder="1" applyAlignment="1" applyProtection="1">
      <alignment horizontal="right" vertical="center"/>
      <protection locked="0"/>
    </xf>
    <xf numFmtId="0" fontId="5" fillId="0" borderId="123" xfId="57" applyFont="1" applyBorder="1" applyAlignment="1" applyProtection="1">
      <alignment horizontal="right" vertical="center"/>
      <protection locked="0"/>
    </xf>
    <xf numFmtId="180" fontId="5" fillId="25" borderId="133" xfId="56" applyNumberFormat="1" applyFont="1" applyFill="1" applyBorder="1" applyAlignment="1" applyProtection="1">
      <alignment horizontal="right" vertical="center"/>
      <protection locked="0"/>
    </xf>
    <xf numFmtId="180" fontId="5" fillId="25" borderId="134" xfId="56" applyNumberFormat="1" applyFont="1" applyFill="1" applyBorder="1" applyAlignment="1" applyProtection="1">
      <alignment horizontal="right" vertical="center"/>
      <protection locked="0"/>
    </xf>
    <xf numFmtId="180" fontId="5" fillId="25" borderId="126" xfId="56" applyNumberFormat="1" applyFont="1" applyFill="1" applyBorder="1" applyAlignment="1" applyProtection="1">
      <alignment horizontal="right" vertical="center"/>
      <protection locked="0"/>
    </xf>
    <xf numFmtId="180" fontId="5" fillId="25" borderId="117" xfId="56" applyNumberFormat="1" applyFont="1" applyFill="1" applyBorder="1" applyAlignment="1" applyProtection="1">
      <alignment horizontal="right" vertical="center"/>
      <protection locked="0"/>
    </xf>
    <xf numFmtId="180" fontId="5" fillId="25" borderId="82" xfId="56" applyNumberFormat="1" applyFont="1" applyFill="1" applyBorder="1" applyAlignment="1" applyProtection="1">
      <alignment horizontal="right" vertical="center"/>
      <protection locked="0"/>
    </xf>
    <xf numFmtId="0" fontId="5" fillId="0" borderId="180" xfId="57" applyFont="1" applyBorder="1" applyAlignment="1" applyProtection="1">
      <alignment horizontal="right" vertical="center"/>
      <protection locked="0"/>
    </xf>
    <xf numFmtId="180" fontId="5" fillId="25" borderId="137" xfId="56" applyNumberFormat="1" applyFont="1" applyFill="1" applyBorder="1" applyAlignment="1" applyProtection="1">
      <alignment horizontal="right" vertical="center"/>
      <protection locked="0"/>
    </xf>
    <xf numFmtId="0" fontId="5" fillId="0" borderId="69" xfId="56" applyFont="1" applyBorder="1" applyAlignment="1" applyProtection="1">
      <alignment horizontal="right" vertical="center"/>
      <protection locked="0"/>
    </xf>
    <xf numFmtId="0" fontId="5" fillId="29" borderId="181" xfId="56" applyFont="1" applyFill="1" applyBorder="1" applyAlignment="1" applyProtection="1">
      <alignment horizontal="center" vertical="center"/>
      <protection locked="0"/>
    </xf>
    <xf numFmtId="0" fontId="30" fillId="28" borderId="185" xfId="53" applyFill="1" applyBorder="1" applyAlignment="1">
      <alignment horizontal="center" vertical="center"/>
    </xf>
    <xf numFmtId="180" fontId="5" fillId="25" borderId="184" xfId="56" applyNumberFormat="1" applyFont="1" applyFill="1" applyBorder="1" applyAlignment="1" applyProtection="1">
      <alignment horizontal="right" vertical="center"/>
      <protection locked="0"/>
    </xf>
    <xf numFmtId="180" fontId="5" fillId="25" borderId="183" xfId="56" applyNumberFormat="1" applyFont="1" applyFill="1" applyBorder="1" applyAlignment="1" applyProtection="1">
      <alignment horizontal="right" vertical="center"/>
      <protection locked="0"/>
    </xf>
    <xf numFmtId="180" fontId="5" fillId="25" borderId="181" xfId="56" applyNumberFormat="1" applyFont="1" applyFill="1" applyBorder="1" applyAlignment="1" applyProtection="1">
      <alignment horizontal="right" vertical="center"/>
      <protection locked="0"/>
    </xf>
    <xf numFmtId="180" fontId="5" fillId="25" borderId="182" xfId="56" applyNumberFormat="1" applyFont="1" applyFill="1" applyBorder="1" applyAlignment="1" applyProtection="1">
      <alignment horizontal="right" vertical="center"/>
      <protection locked="0"/>
    </xf>
    <xf numFmtId="180" fontId="5" fillId="25" borderId="185" xfId="56" applyNumberFormat="1" applyFont="1" applyFill="1" applyBorder="1" applyAlignment="1" applyProtection="1">
      <alignment horizontal="right" vertical="center"/>
      <protection locked="0"/>
    </xf>
    <xf numFmtId="0" fontId="5" fillId="0" borderId="186" xfId="57" applyFont="1" applyBorder="1" applyAlignment="1" applyProtection="1">
      <alignment horizontal="right" vertical="center"/>
      <protection locked="0"/>
    </xf>
    <xf numFmtId="0" fontId="5" fillId="0" borderId="71" xfId="56" applyFont="1" applyBorder="1" applyAlignment="1" applyProtection="1">
      <alignment horizontal="right" vertical="center"/>
      <protection locked="0"/>
    </xf>
    <xf numFmtId="0" fontId="2" fillId="0" borderId="167" xfId="56" applyBorder="1" applyAlignment="1">
      <alignment vertical="center"/>
    </xf>
    <xf numFmtId="0" fontId="5" fillId="0" borderId="73" xfId="56" applyFont="1" applyBorder="1" applyAlignment="1">
      <alignment vertical="center"/>
    </xf>
    <xf numFmtId="0" fontId="5" fillId="0" borderId="74" xfId="56" applyFont="1" applyBorder="1" applyAlignment="1">
      <alignment vertical="center"/>
    </xf>
    <xf numFmtId="0" fontId="5" fillId="0" borderId="75" xfId="56" applyFont="1" applyBorder="1" applyAlignment="1">
      <alignment vertical="center"/>
    </xf>
    <xf numFmtId="0" fontId="5" fillId="0" borderId="76" xfId="56" applyFont="1" applyBorder="1" applyAlignment="1">
      <alignment vertical="center"/>
    </xf>
    <xf numFmtId="0" fontId="5" fillId="0" borderId="77" xfId="56" applyFont="1" applyBorder="1" applyAlignment="1">
      <alignment vertical="center"/>
    </xf>
    <xf numFmtId="0" fontId="5" fillId="0" borderId="78" xfId="56" applyFont="1" applyBorder="1" applyAlignment="1">
      <alignment vertical="center"/>
    </xf>
    <xf numFmtId="0" fontId="2" fillId="0" borderId="30" xfId="56" applyBorder="1" applyAlignment="1">
      <alignment vertical="center"/>
    </xf>
    <xf numFmtId="0" fontId="2" fillId="0" borderId="108" xfId="56" applyBorder="1" applyAlignment="1">
      <alignment vertical="center"/>
    </xf>
    <xf numFmtId="0" fontId="5" fillId="0" borderId="112" xfId="56" applyFont="1" applyBorder="1" applyAlignment="1">
      <alignment vertical="center"/>
    </xf>
    <xf numFmtId="0" fontId="5" fillId="0" borderId="108" xfId="56" applyFont="1" applyBorder="1" applyAlignment="1">
      <alignment vertical="center"/>
    </xf>
    <xf numFmtId="0" fontId="2" fillId="0" borderId="80" xfId="56" applyBorder="1" applyAlignment="1">
      <alignment vertical="center"/>
    </xf>
    <xf numFmtId="0" fontId="2" fillId="0" borderId="68" xfId="56" applyBorder="1" applyAlignment="1">
      <alignment vertical="center"/>
    </xf>
    <xf numFmtId="0" fontId="2" fillId="0" borderId="143" xfId="56" applyBorder="1" applyAlignment="1">
      <alignment vertical="center"/>
    </xf>
    <xf numFmtId="0" fontId="5" fillId="0" borderId="81" xfId="56" applyFont="1" applyBorder="1" applyAlignment="1">
      <alignment vertical="center"/>
    </xf>
    <xf numFmtId="0" fontId="5" fillId="0" borderId="142" xfId="56" applyFont="1" applyBorder="1" applyAlignment="1">
      <alignment vertical="center"/>
    </xf>
    <xf numFmtId="0" fontId="5" fillId="0" borderId="106" xfId="56" applyFont="1" applyBorder="1" applyAlignment="1">
      <alignment vertical="center"/>
    </xf>
    <xf numFmtId="0" fontId="5" fillId="0" borderId="143" xfId="56" applyFont="1" applyBorder="1" applyAlignment="1">
      <alignment vertical="center"/>
    </xf>
    <xf numFmtId="0" fontId="2" fillId="0" borderId="110" xfId="56" applyBorder="1" applyAlignment="1">
      <alignment vertical="center"/>
    </xf>
    <xf numFmtId="0" fontId="5" fillId="0" borderId="82" xfId="56" applyFont="1" applyBorder="1" applyAlignment="1">
      <alignment vertical="center"/>
    </xf>
    <xf numFmtId="0" fontId="5" fillId="0" borderId="126" xfId="56" applyFont="1" applyBorder="1" applyAlignment="1">
      <alignment vertical="center"/>
    </xf>
    <xf numFmtId="0" fontId="5" fillId="0" borderId="110" xfId="56" applyFont="1" applyBorder="1" applyAlignment="1">
      <alignment vertical="center"/>
    </xf>
    <xf numFmtId="0" fontId="2" fillId="0" borderId="171" xfId="56" applyBorder="1" applyAlignment="1">
      <alignment vertical="center"/>
    </xf>
    <xf numFmtId="0" fontId="2" fillId="0" borderId="103" xfId="56" applyBorder="1" applyAlignment="1">
      <alignment vertical="center"/>
    </xf>
    <xf numFmtId="0" fontId="5" fillId="0" borderId="83" xfId="56" applyFont="1" applyBorder="1" applyAlignment="1">
      <alignment vertical="center"/>
    </xf>
    <xf numFmtId="0" fontId="5" fillId="0" borderId="72" xfId="56" applyFont="1" applyBorder="1" applyAlignment="1">
      <alignment vertical="center"/>
    </xf>
    <xf numFmtId="0" fontId="5" fillId="0" borderId="87" xfId="56" applyFont="1" applyBorder="1" applyAlignment="1">
      <alignment vertical="center"/>
    </xf>
    <xf numFmtId="0" fontId="5" fillId="0" borderId="86" xfId="56" applyFont="1" applyBorder="1" applyAlignment="1">
      <alignment vertical="center"/>
    </xf>
    <xf numFmtId="0" fontId="5" fillId="0" borderId="103" xfId="56" applyFont="1" applyBorder="1" applyAlignment="1">
      <alignment vertical="center"/>
    </xf>
    <xf numFmtId="0" fontId="2" fillId="0" borderId="72" xfId="56" applyBorder="1" applyAlignment="1">
      <alignment vertical="center"/>
    </xf>
    <xf numFmtId="0" fontId="2" fillId="0" borderId="88" xfId="56" applyBorder="1" applyAlignment="1">
      <alignment vertical="center"/>
    </xf>
    <xf numFmtId="0" fontId="5" fillId="0" borderId="84" xfId="56" applyFont="1" applyBorder="1" applyAlignment="1">
      <alignment vertical="center"/>
    </xf>
    <xf numFmtId="0" fontId="5" fillId="0" borderId="85" xfId="56" applyFont="1" applyBorder="1" applyAlignment="1">
      <alignment vertical="center"/>
    </xf>
    <xf numFmtId="177" fontId="6" fillId="0" borderId="126" xfId="28" applyNumberFormat="1" applyFont="1" applyBorder="1" applyAlignment="1" applyProtection="1">
      <alignment vertical="center" shrinkToFit="1"/>
    </xf>
    <xf numFmtId="177" fontId="6" fillId="0" borderId="133" xfId="28" applyNumberFormat="1" applyFont="1" applyBorder="1" applyAlignment="1" applyProtection="1">
      <alignment vertical="center" shrinkToFit="1"/>
    </xf>
    <xf numFmtId="177" fontId="6" fillId="0" borderId="117" xfId="28" applyNumberFormat="1" applyFont="1" applyBorder="1" applyAlignment="1" applyProtection="1">
      <alignment vertical="center" shrinkToFit="1"/>
    </xf>
    <xf numFmtId="177" fontId="6" fillId="0" borderId="82" xfId="28" applyNumberFormat="1" applyFont="1" applyBorder="1" applyAlignment="1" applyProtection="1">
      <alignment vertical="center" shrinkToFit="1"/>
    </xf>
    <xf numFmtId="177" fontId="6" fillId="0" borderId="134" xfId="28" applyNumberFormat="1" applyFont="1" applyBorder="1" applyAlignment="1" applyProtection="1">
      <alignment vertical="center" shrinkToFit="1"/>
    </xf>
    <xf numFmtId="177" fontId="6" fillId="0" borderId="194" xfId="28" applyNumberFormat="1" applyFont="1" applyBorder="1" applyAlignment="1" applyProtection="1">
      <alignment vertical="center" shrinkToFit="1"/>
    </xf>
    <xf numFmtId="177" fontId="6" fillId="0" borderId="106" xfId="56" applyNumberFormat="1" applyFont="1" applyBorder="1" applyAlignment="1">
      <alignment vertical="center" shrinkToFit="1"/>
    </xf>
    <xf numFmtId="177" fontId="6" fillId="0" borderId="195" xfId="56" applyNumberFormat="1" applyFont="1" applyBorder="1" applyAlignment="1">
      <alignment vertical="center" shrinkToFit="1"/>
    </xf>
    <xf numFmtId="177" fontId="6" fillId="0" borderId="192" xfId="56" applyNumberFormat="1" applyFont="1" applyBorder="1" applyAlignment="1">
      <alignment vertical="center" shrinkToFit="1"/>
    </xf>
    <xf numFmtId="177" fontId="6" fillId="0" borderId="81" xfId="56" applyNumberFormat="1" applyFont="1" applyBorder="1" applyAlignment="1">
      <alignment vertical="center" shrinkToFit="1"/>
    </xf>
    <xf numFmtId="177" fontId="6" fillId="0" borderId="166" xfId="56" applyNumberFormat="1" applyFont="1" applyBorder="1" applyAlignment="1">
      <alignment vertical="center" shrinkToFit="1"/>
    </xf>
    <xf numFmtId="177" fontId="6" fillId="0" borderId="196" xfId="56" applyNumberFormat="1" applyFont="1" applyBorder="1" applyAlignment="1">
      <alignment vertical="center" shrinkToFit="1"/>
    </xf>
    <xf numFmtId="0" fontId="2" fillId="0" borderId="70" xfId="56" applyBorder="1" applyAlignment="1">
      <alignment vertical="center"/>
    </xf>
    <xf numFmtId="0" fontId="2" fillId="0" borderId="173" xfId="56" applyBorder="1" applyAlignment="1">
      <alignment vertical="center"/>
    </xf>
    <xf numFmtId="177" fontId="6" fillId="0" borderId="184" xfId="56" applyNumberFormat="1" applyFont="1" applyBorder="1" applyAlignment="1">
      <alignment vertical="center" shrinkToFit="1"/>
    </xf>
    <xf numFmtId="177" fontId="6" fillId="0" borderId="183" xfId="56" applyNumberFormat="1" applyFont="1" applyBorder="1" applyAlignment="1">
      <alignment vertical="center" shrinkToFit="1"/>
    </xf>
    <xf numFmtId="177" fontId="6" fillId="0" borderId="181" xfId="56" applyNumberFormat="1" applyFont="1" applyBorder="1" applyAlignment="1">
      <alignment vertical="center" shrinkToFit="1"/>
    </xf>
    <xf numFmtId="177" fontId="6" fillId="0" borderId="182" xfId="56" applyNumberFormat="1" applyFont="1" applyBorder="1" applyAlignment="1">
      <alignment vertical="center" shrinkToFit="1"/>
    </xf>
    <xf numFmtId="177" fontId="6" fillId="0" borderId="185" xfId="56" applyNumberFormat="1" applyFont="1" applyBorder="1" applyAlignment="1">
      <alignment vertical="center" shrinkToFit="1"/>
    </xf>
    <xf numFmtId="177" fontId="6" fillId="0" borderId="197" xfId="56" applyNumberFormat="1" applyFont="1" applyBorder="1" applyAlignment="1">
      <alignment vertical="center" shrinkToFit="1"/>
    </xf>
    <xf numFmtId="0" fontId="2" fillId="0" borderId="172" xfId="56" applyBorder="1" applyAlignment="1">
      <alignment vertical="center"/>
    </xf>
    <xf numFmtId="177" fontId="6" fillId="0" borderId="187" xfId="56" applyNumberFormat="1" applyFont="1" applyBorder="1" applyAlignment="1">
      <alignment vertical="center" shrinkToFit="1"/>
    </xf>
    <xf numFmtId="177" fontId="6" fillId="0" borderId="188" xfId="56" applyNumberFormat="1" applyFont="1" applyBorder="1" applyAlignment="1">
      <alignment vertical="center" shrinkToFit="1"/>
    </xf>
    <xf numFmtId="177" fontId="6" fillId="0" borderId="198" xfId="56" applyNumberFormat="1" applyFont="1" applyBorder="1" applyAlignment="1">
      <alignment vertical="center" shrinkToFit="1"/>
    </xf>
    <xf numFmtId="177" fontId="6" fillId="0" borderId="83" xfId="56" applyNumberFormat="1" applyFont="1" applyBorder="1" applyAlignment="1">
      <alignment vertical="center" shrinkToFit="1"/>
    </xf>
    <xf numFmtId="177" fontId="6" fillId="0" borderId="84" xfId="56" applyNumberFormat="1" applyFont="1" applyBorder="1" applyAlignment="1">
      <alignment vertical="center" shrinkToFit="1"/>
    </xf>
    <xf numFmtId="177" fontId="6" fillId="0" borderId="85" xfId="56" applyNumberFormat="1" applyFont="1" applyBorder="1" applyAlignment="1">
      <alignment vertical="center" shrinkToFit="1"/>
    </xf>
    <xf numFmtId="177" fontId="6" fillId="0" borderId="86" xfId="56" applyNumberFormat="1" applyFont="1" applyBorder="1" applyAlignment="1">
      <alignment vertical="center" shrinkToFit="1"/>
    </xf>
    <xf numFmtId="177" fontId="6" fillId="0" borderId="199" xfId="56" applyNumberFormat="1" applyFont="1" applyBorder="1" applyAlignment="1">
      <alignment vertical="center" shrinkToFit="1"/>
    </xf>
    <xf numFmtId="177" fontId="6" fillId="0" borderId="189" xfId="56" applyNumberFormat="1" applyFont="1" applyBorder="1" applyAlignment="1">
      <alignment vertical="center" shrinkToFit="1"/>
    </xf>
    <xf numFmtId="177" fontId="6" fillId="0" borderId="200" xfId="56" applyNumberFormat="1" applyFont="1" applyBorder="1" applyAlignment="1">
      <alignment vertical="center" shrinkToFit="1"/>
    </xf>
    <xf numFmtId="0" fontId="2" fillId="0" borderId="89" xfId="56" applyBorder="1" applyAlignment="1">
      <alignment vertical="center"/>
    </xf>
    <xf numFmtId="0" fontId="2" fillId="0" borderId="91" xfId="56" applyBorder="1" applyAlignment="1">
      <alignment vertical="center"/>
    </xf>
    <xf numFmtId="0" fontId="5" fillId="0" borderId="90" xfId="56" applyFont="1" applyBorder="1" applyAlignment="1">
      <alignment vertical="center"/>
    </xf>
    <xf numFmtId="0" fontId="5" fillId="0" borderId="91" xfId="56" applyFont="1" applyBorder="1" applyAlignment="1">
      <alignment vertical="center"/>
    </xf>
    <xf numFmtId="0" fontId="5" fillId="0" borderId="92" xfId="56" applyFont="1" applyBorder="1" applyAlignment="1">
      <alignment vertical="center"/>
    </xf>
    <xf numFmtId="0" fontId="5" fillId="0" borderId="0" xfId="56" applyFont="1" applyAlignment="1">
      <alignment horizontal="center" vertical="center"/>
    </xf>
    <xf numFmtId="0" fontId="2" fillId="0" borderId="93" xfId="56" applyBorder="1" applyAlignment="1">
      <alignment vertical="center"/>
    </xf>
    <xf numFmtId="0" fontId="2" fillId="0" borderId="94" xfId="56" applyBorder="1" applyAlignment="1">
      <alignment vertical="center"/>
    </xf>
    <xf numFmtId="177" fontId="8" fillId="0" borderId="67" xfId="56" applyNumberFormat="1" applyFont="1" applyBorder="1" applyAlignment="1">
      <alignment horizontal="center" vertical="center"/>
    </xf>
    <xf numFmtId="0" fontId="5" fillId="0" borderId="94" xfId="56" applyFont="1" applyBorder="1" applyAlignment="1">
      <alignment vertical="center"/>
    </xf>
    <xf numFmtId="0" fontId="8" fillId="0" borderId="67" xfId="56" applyFont="1" applyBorder="1" applyAlignment="1">
      <alignment vertical="center"/>
    </xf>
    <xf numFmtId="0" fontId="5" fillId="0" borderId="95" xfId="56" applyFont="1" applyBorder="1" applyAlignment="1">
      <alignment vertical="center"/>
    </xf>
    <xf numFmtId="0" fontId="8" fillId="0" borderId="0" xfId="56" applyFont="1" applyAlignment="1">
      <alignment vertical="center"/>
    </xf>
    <xf numFmtId="0" fontId="2" fillId="0" borderId="43" xfId="56" applyBorder="1" applyAlignment="1">
      <alignment vertical="center"/>
    </xf>
    <xf numFmtId="177" fontId="8" fillId="0" borderId="96" xfId="56" applyNumberFormat="1" applyFont="1" applyBorder="1" applyAlignment="1">
      <alignment horizontal="center" vertical="center"/>
    </xf>
    <xf numFmtId="0" fontId="5" fillId="0" borderId="97" xfId="56" applyFont="1" applyBorder="1" applyAlignment="1">
      <alignment vertical="center"/>
    </xf>
    <xf numFmtId="0" fontId="8" fillId="0" borderId="96" xfId="56" applyFont="1" applyBorder="1" applyAlignment="1">
      <alignment vertical="center"/>
    </xf>
    <xf numFmtId="0" fontId="5" fillId="0" borderId="98" xfId="56" applyFont="1" applyBorder="1" applyAlignment="1">
      <alignment vertical="center"/>
    </xf>
    <xf numFmtId="0" fontId="2" fillId="0" borderId="99" xfId="56" applyBorder="1" applyAlignment="1">
      <alignment vertical="center"/>
    </xf>
    <xf numFmtId="0" fontId="2" fillId="0" borderId="101" xfId="56" applyBorder="1" applyAlignment="1">
      <alignment vertical="center"/>
    </xf>
    <xf numFmtId="177" fontId="8" fillId="0" borderId="100" xfId="56" applyNumberFormat="1" applyFont="1" applyBorder="1" applyAlignment="1">
      <alignment horizontal="center" vertical="center"/>
    </xf>
    <xf numFmtId="0" fontId="5" fillId="0" borderId="101" xfId="56" applyFont="1" applyBorder="1" applyAlignment="1">
      <alignment vertical="center"/>
    </xf>
    <xf numFmtId="0" fontId="8" fillId="0" borderId="100" xfId="56" applyFont="1" applyBorder="1" applyAlignment="1">
      <alignment vertical="center"/>
    </xf>
    <xf numFmtId="0" fontId="5" fillId="0" borderId="102" xfId="56" applyFont="1" applyBorder="1" applyAlignment="1">
      <alignment vertical="center"/>
    </xf>
    <xf numFmtId="0" fontId="5" fillId="0" borderId="104" xfId="56" applyFont="1" applyBorder="1" applyAlignment="1">
      <alignment vertical="center"/>
    </xf>
    <xf numFmtId="177" fontId="5" fillId="0" borderId="0" xfId="56" applyNumberFormat="1" applyFont="1" applyAlignment="1">
      <alignment horizontal="center" vertical="center"/>
    </xf>
    <xf numFmtId="0" fontId="2" fillId="0" borderId="140" xfId="56" applyBorder="1" applyAlignment="1">
      <alignment vertical="center"/>
    </xf>
    <xf numFmtId="0" fontId="2" fillId="0" borderId="142" xfId="56" applyBorder="1" applyAlignment="1">
      <alignment vertical="center"/>
    </xf>
    <xf numFmtId="177" fontId="2" fillId="0" borderId="0" xfId="56" applyNumberFormat="1" applyAlignment="1">
      <alignment horizontal="center" vertical="center"/>
    </xf>
    <xf numFmtId="49" fontId="5" fillId="30" borderId="45" xfId="56" applyNumberFormat="1" applyFont="1" applyFill="1" applyBorder="1" applyAlignment="1">
      <alignment horizontal="center" vertical="center"/>
    </xf>
    <xf numFmtId="49" fontId="5" fillId="34" borderId="47" xfId="56" applyNumberFormat="1" applyFont="1" applyFill="1" applyBorder="1" applyAlignment="1">
      <alignment horizontal="center" vertical="center"/>
    </xf>
    <xf numFmtId="49" fontId="5" fillId="34" borderId="44" xfId="56" applyNumberFormat="1" applyFont="1" applyFill="1" applyBorder="1" applyAlignment="1">
      <alignment horizontal="center" vertical="center"/>
    </xf>
    <xf numFmtId="49" fontId="5" fillId="34" borderId="45" xfId="56" applyNumberFormat="1" applyFont="1" applyFill="1" applyBorder="1" applyAlignment="1">
      <alignment horizontal="center" vertical="center"/>
    </xf>
    <xf numFmtId="0" fontId="5" fillId="34" borderId="216" xfId="56" applyFont="1" applyFill="1" applyBorder="1" applyAlignment="1">
      <alignment horizontal="center" vertical="center"/>
    </xf>
    <xf numFmtId="0" fontId="5" fillId="33" borderId="46" xfId="47" applyFont="1" applyFill="1" applyBorder="1" applyAlignment="1">
      <alignment horizontal="center" vertical="center"/>
    </xf>
    <xf numFmtId="0" fontId="5" fillId="0" borderId="23" xfId="56" applyFont="1" applyBorder="1" applyAlignment="1">
      <alignment horizontal="center" vertical="center"/>
    </xf>
    <xf numFmtId="49" fontId="5" fillId="0" borderId="97" xfId="56" applyNumberFormat="1" applyFont="1" applyBorder="1" applyAlignment="1">
      <alignment horizontal="center" vertical="center"/>
    </xf>
    <xf numFmtId="0" fontId="5" fillId="31" borderId="26" xfId="56" applyFont="1" applyFill="1" applyBorder="1" applyAlignment="1">
      <alignment vertical="center"/>
    </xf>
    <xf numFmtId="0" fontId="5" fillId="31" borderId="24" xfId="56" applyFont="1" applyFill="1" applyBorder="1" applyAlignment="1">
      <alignment vertical="center"/>
    </xf>
    <xf numFmtId="0" fontId="5" fillId="31" borderId="27" xfId="56" applyFont="1" applyFill="1" applyBorder="1" applyAlignment="1">
      <alignment vertical="center"/>
    </xf>
    <xf numFmtId="0" fontId="5" fillId="31" borderId="28" xfId="56" applyFont="1" applyFill="1" applyBorder="1" applyAlignment="1">
      <alignment vertical="center"/>
    </xf>
    <xf numFmtId="0" fontId="5" fillId="31" borderId="25" xfId="56" applyFont="1" applyFill="1" applyBorder="1" applyAlignment="1">
      <alignment vertical="center"/>
    </xf>
    <xf numFmtId="0" fontId="5" fillId="35" borderId="28" xfId="56" applyFont="1" applyFill="1" applyBorder="1" applyAlignment="1">
      <alignment vertical="center"/>
    </xf>
    <xf numFmtId="0" fontId="5" fillId="35" borderId="24" xfId="56" applyFont="1" applyFill="1" applyBorder="1" applyAlignment="1">
      <alignment vertical="center"/>
    </xf>
    <xf numFmtId="0" fontId="5" fillId="33" borderId="26" xfId="56" applyFont="1" applyFill="1" applyBorder="1" applyAlignment="1">
      <alignment vertical="center"/>
    </xf>
    <xf numFmtId="0" fontId="5" fillId="33" borderId="24" xfId="56" applyFont="1" applyFill="1" applyBorder="1" applyAlignment="1">
      <alignment vertical="center"/>
    </xf>
    <xf numFmtId="0" fontId="5" fillId="33" borderId="25" xfId="56" applyFont="1" applyFill="1" applyBorder="1" applyAlignment="1">
      <alignment vertical="center"/>
    </xf>
    <xf numFmtId="0" fontId="5" fillId="33" borderId="27" xfId="56" applyFont="1" applyFill="1" applyBorder="1" applyAlignment="1">
      <alignment vertical="center"/>
    </xf>
    <xf numFmtId="0" fontId="5" fillId="0" borderId="28" xfId="56" applyFont="1" applyBorder="1" applyAlignment="1">
      <alignment vertical="center"/>
    </xf>
    <xf numFmtId="0" fontId="5" fillId="0" borderId="24" xfId="56" applyFont="1" applyBorder="1" applyAlignment="1">
      <alignment vertical="center"/>
    </xf>
    <xf numFmtId="0" fontId="5" fillId="0" borderId="25" xfId="56" applyFont="1" applyBorder="1" applyAlignment="1">
      <alignment vertical="center"/>
    </xf>
    <xf numFmtId="0" fontId="5" fillId="0" borderId="26" xfId="56" applyFont="1" applyBorder="1" applyAlignment="1">
      <alignment vertical="center"/>
    </xf>
    <xf numFmtId="0" fontId="5" fillId="0" borderId="27" xfId="56" applyFont="1" applyBorder="1" applyAlignment="1">
      <alignment vertical="center"/>
    </xf>
    <xf numFmtId="0" fontId="5" fillId="0" borderId="29" xfId="56" applyFont="1" applyBorder="1" applyAlignment="1">
      <alignment vertical="center"/>
    </xf>
    <xf numFmtId="0" fontId="5" fillId="24" borderId="38" xfId="56" applyFont="1" applyFill="1" applyBorder="1" applyAlignment="1" applyProtection="1">
      <alignment vertical="center"/>
      <protection locked="0"/>
    </xf>
    <xf numFmtId="0" fontId="5" fillId="24" borderId="39" xfId="56" applyFont="1" applyFill="1" applyBorder="1" applyAlignment="1" applyProtection="1">
      <alignment vertical="center"/>
      <protection locked="0"/>
    </xf>
    <xf numFmtId="0" fontId="5" fillId="24" borderId="41" xfId="56" applyFont="1" applyFill="1" applyBorder="1" applyAlignment="1" applyProtection="1">
      <alignment vertical="center"/>
      <protection locked="0"/>
    </xf>
    <xf numFmtId="0" fontId="5" fillId="24" borderId="42" xfId="56" applyFont="1" applyFill="1" applyBorder="1" applyAlignment="1" applyProtection="1">
      <alignment vertical="center"/>
      <protection locked="0"/>
    </xf>
    <xf numFmtId="0" fontId="5" fillId="24" borderId="40" xfId="56" applyFont="1" applyFill="1" applyBorder="1" applyAlignment="1" applyProtection="1">
      <alignment vertical="center"/>
      <protection locked="0"/>
    </xf>
    <xf numFmtId="0" fontId="5" fillId="24" borderId="255" xfId="56" applyFont="1" applyFill="1" applyBorder="1" applyAlignment="1" applyProtection="1">
      <alignment vertical="center"/>
      <protection locked="0"/>
    </xf>
    <xf numFmtId="0" fontId="5" fillId="0" borderId="118" xfId="56" applyFont="1" applyBorder="1" applyAlignment="1">
      <alignment horizontal="right" vertical="center"/>
    </xf>
    <xf numFmtId="0" fontId="5" fillId="0" borderId="22" xfId="57" applyFont="1" applyBorder="1" applyAlignment="1" applyProtection="1">
      <alignment horizontal="right" vertical="center"/>
      <protection locked="0"/>
    </xf>
    <xf numFmtId="0" fontId="5" fillId="0" borderId="119" xfId="56" applyFont="1" applyBorder="1" applyAlignment="1">
      <alignment horizontal="right" vertical="center"/>
    </xf>
    <xf numFmtId="0" fontId="5" fillId="0" borderId="125" xfId="57" applyFont="1" applyBorder="1" applyAlignment="1" applyProtection="1">
      <alignment horizontal="right" vertical="center"/>
      <protection locked="0"/>
    </xf>
    <xf numFmtId="0" fontId="5" fillId="0" borderId="120" xfId="56" applyFont="1" applyBorder="1" applyAlignment="1">
      <alignment horizontal="right" vertical="center"/>
    </xf>
    <xf numFmtId="0" fontId="5" fillId="0" borderId="107" xfId="57" applyFont="1" applyBorder="1" applyAlignment="1" applyProtection="1">
      <alignment horizontal="right" vertical="center"/>
      <protection locked="0"/>
    </xf>
    <xf numFmtId="0" fontId="5" fillId="0" borderId="21" xfId="56" applyFont="1" applyBorder="1" applyAlignment="1">
      <alignment horizontal="right" vertical="center"/>
    </xf>
    <xf numFmtId="180" fontId="5" fillId="25" borderId="66" xfId="56" applyNumberFormat="1" applyFont="1" applyFill="1" applyBorder="1" applyAlignment="1" applyProtection="1">
      <alignment horizontal="right" vertical="center"/>
      <protection locked="0"/>
    </xf>
    <xf numFmtId="0" fontId="5" fillId="0" borderId="121" xfId="56" applyFont="1" applyBorder="1" applyAlignment="1">
      <alignment horizontal="right" vertical="center"/>
    </xf>
    <xf numFmtId="0" fontId="5" fillId="0" borderId="114" xfId="57" applyFont="1" applyBorder="1" applyAlignment="1" applyProtection="1">
      <alignment horizontal="right" vertical="center"/>
      <protection locked="0"/>
    </xf>
    <xf numFmtId="0" fontId="5" fillId="0" borderId="122" xfId="56" applyFont="1" applyBorder="1" applyAlignment="1">
      <alignment horizontal="right" vertical="center"/>
    </xf>
    <xf numFmtId="0" fontId="5" fillId="0" borderId="123" xfId="56" applyFont="1" applyBorder="1" applyAlignment="1">
      <alignment horizontal="right" vertical="center"/>
    </xf>
    <xf numFmtId="0" fontId="5" fillId="0" borderId="113" xfId="57" applyFont="1" applyBorder="1" applyAlignment="1" applyProtection="1">
      <alignment horizontal="right" vertical="center"/>
      <protection locked="0"/>
    </xf>
    <xf numFmtId="0" fontId="5" fillId="0" borderId="67" xfId="56" applyFont="1" applyBorder="1" applyAlignment="1">
      <alignment horizontal="right" vertical="center"/>
    </xf>
    <xf numFmtId="0" fontId="5" fillId="0" borderId="140" xfId="56" applyFont="1" applyBorder="1" applyAlignment="1">
      <alignment horizontal="center" vertical="center" shrinkToFit="1"/>
    </xf>
    <xf numFmtId="177" fontId="0" fillId="0" borderId="0" xfId="0" applyNumberFormat="1">
      <alignment vertical="center"/>
    </xf>
    <xf numFmtId="0" fontId="5" fillId="0" borderId="124" xfId="56" applyFont="1" applyBorder="1" applyAlignment="1">
      <alignment horizontal="right" vertical="center"/>
    </xf>
    <xf numFmtId="49" fontId="2" fillId="0" borderId="0" xfId="56" applyNumberFormat="1" applyAlignment="1" applyProtection="1">
      <alignment vertical="center"/>
      <protection locked="0"/>
    </xf>
    <xf numFmtId="180" fontId="5" fillId="25" borderId="174" xfId="56" applyNumberFormat="1" applyFont="1" applyFill="1" applyBorder="1" applyAlignment="1" applyProtection="1">
      <alignment horizontal="right" vertical="center"/>
      <protection locked="0"/>
    </xf>
    <xf numFmtId="180" fontId="5" fillId="25" borderId="175" xfId="56" applyNumberFormat="1" applyFont="1" applyFill="1" applyBorder="1" applyAlignment="1" applyProtection="1">
      <alignment horizontal="right" vertical="center"/>
      <protection locked="0"/>
    </xf>
    <xf numFmtId="180" fontId="5" fillId="25" borderId="176" xfId="56" applyNumberFormat="1" applyFont="1" applyFill="1" applyBorder="1" applyAlignment="1" applyProtection="1">
      <alignment horizontal="right" vertical="center"/>
      <protection locked="0"/>
    </xf>
    <xf numFmtId="180" fontId="5" fillId="25" borderId="177" xfId="56" applyNumberFormat="1" applyFont="1" applyFill="1" applyBorder="1" applyAlignment="1" applyProtection="1">
      <alignment horizontal="right" vertical="center"/>
      <protection locked="0"/>
    </xf>
    <xf numFmtId="180" fontId="5" fillId="25" borderId="178" xfId="56" applyNumberFormat="1" applyFont="1" applyFill="1" applyBorder="1" applyAlignment="1" applyProtection="1">
      <alignment horizontal="right" vertical="center"/>
      <protection locked="0"/>
    </xf>
    <xf numFmtId="0" fontId="5" fillId="0" borderId="179" xfId="57" applyFont="1" applyBorder="1" applyAlignment="1" applyProtection="1">
      <alignment horizontal="right" vertical="center"/>
      <protection locked="0"/>
    </xf>
    <xf numFmtId="0" fontId="5" fillId="0" borderId="180" xfId="56" applyFont="1" applyBorder="1" applyAlignment="1">
      <alignment horizontal="right" vertical="center"/>
    </xf>
    <xf numFmtId="0" fontId="5" fillId="0" borderId="186" xfId="56" applyFont="1" applyBorder="1" applyAlignment="1">
      <alignment horizontal="right" vertical="center"/>
    </xf>
    <xf numFmtId="0" fontId="5" fillId="0" borderId="71" xfId="57" applyFont="1" applyBorder="1" applyAlignment="1" applyProtection="1">
      <alignment horizontal="right" vertical="center"/>
      <protection locked="0"/>
    </xf>
    <xf numFmtId="0" fontId="5" fillId="0" borderId="140" xfId="56" applyFont="1" applyBorder="1" applyAlignment="1">
      <alignment vertical="center"/>
    </xf>
    <xf numFmtId="0" fontId="2" fillId="0" borderId="67" xfId="56" applyBorder="1" applyAlignment="1">
      <alignment vertical="center"/>
    </xf>
    <xf numFmtId="0" fontId="2" fillId="0" borderId="96" xfId="56" applyBorder="1" applyAlignment="1">
      <alignment vertical="center"/>
    </xf>
    <xf numFmtId="0" fontId="2" fillId="0" borderId="170" xfId="56" applyBorder="1" applyAlignment="1">
      <alignment vertical="center"/>
    </xf>
    <xf numFmtId="0" fontId="2" fillId="0" borderId="141" xfId="56" applyBorder="1" applyAlignment="1">
      <alignment vertical="center"/>
    </xf>
    <xf numFmtId="177" fontId="8" fillId="0" borderId="170" xfId="56" applyNumberFormat="1" applyFont="1" applyBorder="1" applyAlignment="1">
      <alignment horizontal="center" vertical="center"/>
    </xf>
    <xf numFmtId="0" fontId="5" fillId="0" borderId="141" xfId="56" applyFont="1" applyBorder="1" applyAlignment="1">
      <alignment vertical="center"/>
    </xf>
    <xf numFmtId="0" fontId="8" fillId="0" borderId="170" xfId="56" applyFont="1" applyBorder="1" applyAlignment="1">
      <alignment vertical="center"/>
    </xf>
    <xf numFmtId="0" fontId="0" fillId="0" borderId="135" xfId="56" applyFont="1" applyBorder="1" applyAlignment="1">
      <alignment horizontal="center" vertical="center"/>
    </xf>
    <xf numFmtId="0" fontId="36" fillId="0" borderId="0" xfId="56" applyFont="1" applyAlignment="1">
      <alignment wrapText="1"/>
    </xf>
    <xf numFmtId="0" fontId="5" fillId="0" borderId="44" xfId="47" applyFont="1" applyBorder="1" applyAlignment="1">
      <alignment horizontal="center" vertical="center"/>
    </xf>
    <xf numFmtId="0" fontId="5" fillId="34" borderId="47" xfId="47" applyFont="1" applyFill="1" applyBorder="1" applyAlignment="1">
      <alignment horizontal="center" vertical="center"/>
    </xf>
    <xf numFmtId="49" fontId="6" fillId="0" borderId="12" xfId="56" applyNumberFormat="1" applyFont="1" applyBorder="1" applyAlignment="1">
      <alignment horizontal="center" vertical="center"/>
    </xf>
    <xf numFmtId="49" fontId="0" fillId="0" borderId="63" xfId="54" applyNumberFormat="1" applyFont="1" applyBorder="1" applyAlignment="1">
      <alignment horizontal="center" vertical="center"/>
    </xf>
    <xf numFmtId="0" fontId="32" fillId="0" borderId="116" xfId="55" applyFont="1" applyBorder="1" applyAlignment="1">
      <alignment horizontal="center" vertical="center" wrapText="1"/>
    </xf>
    <xf numFmtId="0" fontId="1" fillId="0" borderId="81" xfId="56" applyFont="1" applyBorder="1" applyAlignment="1">
      <alignment horizontal="center" vertical="center"/>
    </xf>
    <xf numFmtId="0" fontId="37" fillId="34" borderId="45" xfId="56" applyFont="1" applyFill="1" applyBorder="1" applyAlignment="1">
      <alignment horizontal="center" vertical="center"/>
    </xf>
    <xf numFmtId="0" fontId="37" fillId="34" borderId="47" xfId="56" applyFont="1" applyFill="1" applyBorder="1" applyAlignment="1">
      <alignment horizontal="center" vertical="center"/>
    </xf>
    <xf numFmtId="0" fontId="5" fillId="0" borderId="216" xfId="47" applyFont="1" applyBorder="1" applyAlignment="1">
      <alignment horizontal="center" vertical="center"/>
    </xf>
    <xf numFmtId="0" fontId="5" fillId="0" borderId="45" xfId="56" applyFont="1" applyBorder="1" applyAlignment="1">
      <alignment horizontal="center" vertical="center"/>
    </xf>
    <xf numFmtId="0" fontId="5" fillId="0" borderId="46" xfId="47" applyFont="1" applyBorder="1" applyAlignment="1">
      <alignment horizontal="center" vertical="center"/>
    </xf>
    <xf numFmtId="49" fontId="34" fillId="0" borderId="45" xfId="56" applyNumberFormat="1" applyFont="1" applyBorder="1" applyAlignment="1">
      <alignment horizontal="center" vertical="center"/>
    </xf>
    <xf numFmtId="0" fontId="5" fillId="0" borderId="48" xfId="0" applyFont="1" applyBorder="1" applyAlignment="1">
      <alignment horizontal="center" vertical="center"/>
    </xf>
    <xf numFmtId="0" fontId="5" fillId="34" borderId="44" xfId="47" applyFont="1" applyFill="1" applyBorder="1" applyAlignment="1">
      <alignment horizontal="center" vertical="center"/>
    </xf>
    <xf numFmtId="0" fontId="38" fillId="0" borderId="20" xfId="55" applyFont="1" applyBorder="1" applyAlignment="1">
      <alignment vertical="center" wrapText="1"/>
    </xf>
    <xf numFmtId="0" fontId="39" fillId="0" borderId="20" xfId="55" applyFont="1" applyBorder="1" applyAlignment="1">
      <alignment vertical="center" wrapText="1"/>
    </xf>
    <xf numFmtId="0" fontId="6" fillId="0" borderId="20" xfId="55" applyFont="1" applyBorder="1" applyAlignment="1">
      <alignment vertical="center" wrapText="1"/>
    </xf>
    <xf numFmtId="0" fontId="39" fillId="0" borderId="144" xfId="55" applyFont="1" applyBorder="1" applyAlignment="1">
      <alignment vertical="center" wrapText="1"/>
    </xf>
    <xf numFmtId="178" fontId="40" fillId="0" borderId="18" xfId="58" applyNumberFormat="1" applyFont="1" applyBorder="1">
      <alignment vertical="center"/>
    </xf>
    <xf numFmtId="176" fontId="41" fillId="0" borderId="18" xfId="38" applyNumberFormat="1" applyFont="1" applyBorder="1" applyAlignment="1">
      <alignment horizontal="right" vertical="center"/>
    </xf>
    <xf numFmtId="176" fontId="42" fillId="0" borderId="18" xfId="58" applyNumberFormat="1" applyFont="1" applyBorder="1">
      <alignment vertical="center"/>
    </xf>
    <xf numFmtId="178" fontId="2" fillId="0" borderId="0" xfId="56" applyNumberFormat="1" applyAlignment="1">
      <alignment horizontal="center" vertical="center"/>
    </xf>
    <xf numFmtId="49" fontId="34" fillId="0" borderId="213" xfId="56" applyNumberFormat="1" applyFont="1" applyBorder="1" applyAlignment="1">
      <alignment horizontal="center" vertical="center"/>
    </xf>
    <xf numFmtId="49" fontId="34" fillId="0" borderId="44" xfId="56" applyNumberFormat="1" applyFont="1" applyBorder="1" applyAlignment="1">
      <alignment horizontal="center" vertical="center"/>
    </xf>
    <xf numFmtId="49" fontId="5" fillId="0" borderId="256" xfId="56" applyNumberFormat="1" applyFont="1" applyBorder="1" applyAlignment="1">
      <alignment horizontal="center" vertical="center" shrinkToFit="1"/>
    </xf>
    <xf numFmtId="0" fontId="5" fillId="31" borderId="26" xfId="56" applyFont="1" applyFill="1" applyBorder="1" applyAlignment="1">
      <alignment horizontal="center" vertical="center"/>
    </xf>
    <xf numFmtId="0" fontId="5" fillId="31" borderId="24" xfId="56" applyFont="1" applyFill="1" applyBorder="1" applyAlignment="1">
      <alignment horizontal="center" vertical="center"/>
    </xf>
    <xf numFmtId="0" fontId="5" fillId="31" borderId="25" xfId="56" applyFont="1" applyFill="1" applyBorder="1" applyAlignment="1">
      <alignment horizontal="center" vertical="center"/>
    </xf>
    <xf numFmtId="0" fontId="5" fillId="31" borderId="27" xfId="56" applyFont="1" applyFill="1" applyBorder="1" applyAlignment="1">
      <alignment horizontal="center" vertical="center"/>
    </xf>
    <xf numFmtId="0" fontId="5" fillId="31" borderId="28" xfId="56" applyFont="1" applyFill="1" applyBorder="1" applyAlignment="1">
      <alignment horizontal="center" vertical="center"/>
    </xf>
    <xf numFmtId="0" fontId="5" fillId="31" borderId="211" xfId="56" applyFont="1" applyFill="1" applyBorder="1" applyAlignment="1">
      <alignment horizontal="center" vertical="center"/>
    </xf>
    <xf numFmtId="0" fontId="5" fillId="31" borderId="29" xfId="56" applyFont="1" applyFill="1" applyBorder="1" applyAlignment="1">
      <alignment horizontal="center" vertical="center"/>
    </xf>
    <xf numFmtId="0" fontId="5" fillId="34" borderId="48" xfId="0" applyFont="1" applyFill="1" applyBorder="1" applyAlignment="1">
      <alignment horizontal="center" vertical="center"/>
    </xf>
    <xf numFmtId="0" fontId="6" fillId="0" borderId="253" xfId="56" applyFont="1" applyBorder="1" applyAlignment="1">
      <alignment horizontal="center" vertical="center"/>
    </xf>
    <xf numFmtId="49" fontId="5" fillId="0" borderId="253" xfId="56" applyNumberFormat="1" applyFont="1" applyBorder="1" applyAlignment="1">
      <alignment horizontal="center" vertical="center" shrinkToFit="1"/>
    </xf>
    <xf numFmtId="0" fontId="2" fillId="0" borderId="139" xfId="56" applyBorder="1" applyAlignment="1">
      <alignment vertical="center"/>
    </xf>
    <xf numFmtId="177" fontId="27" fillId="0" borderId="106" xfId="56" applyNumberFormat="1" applyFont="1" applyBorder="1" applyAlignment="1">
      <alignment vertical="center"/>
    </xf>
    <xf numFmtId="177" fontId="27" fillId="0" borderId="81" xfId="56" applyNumberFormat="1" applyFont="1" applyBorder="1" applyAlignment="1">
      <alignment vertical="center"/>
    </xf>
    <xf numFmtId="177" fontId="27" fillId="0" borderId="142" xfId="56" applyNumberFormat="1" applyFont="1" applyBorder="1" applyAlignment="1">
      <alignment vertical="center"/>
    </xf>
    <xf numFmtId="177" fontId="27" fillId="0" borderId="143" xfId="56" applyNumberFormat="1" applyFont="1" applyBorder="1" applyAlignment="1">
      <alignment vertical="center"/>
    </xf>
    <xf numFmtId="177" fontId="27" fillId="0" borderId="166" xfId="56" applyNumberFormat="1" applyFont="1" applyBorder="1" applyAlignment="1">
      <alignment vertical="center"/>
    </xf>
    <xf numFmtId="177" fontId="2" fillId="0" borderId="81" xfId="56" applyNumberFormat="1" applyBorder="1" applyAlignment="1">
      <alignment vertical="center"/>
    </xf>
    <xf numFmtId="177" fontId="2" fillId="0" borderId="143" xfId="56" applyNumberFormat="1" applyBorder="1" applyAlignment="1">
      <alignment vertical="center"/>
    </xf>
    <xf numFmtId="177" fontId="2" fillId="0" borderId="142" xfId="56" applyNumberFormat="1" applyBorder="1" applyAlignment="1">
      <alignment vertical="center"/>
    </xf>
    <xf numFmtId="177" fontId="2" fillId="0" borderId="106" xfId="56" applyNumberFormat="1" applyBorder="1" applyAlignment="1">
      <alignment vertical="center"/>
    </xf>
    <xf numFmtId="0" fontId="0" fillId="28" borderId="47" xfId="53" applyFont="1" applyFill="1" applyBorder="1" applyAlignment="1">
      <alignment horizontal="center" vertical="center"/>
    </xf>
    <xf numFmtId="0" fontId="0" fillId="28" borderId="253" xfId="53" applyFont="1" applyFill="1" applyBorder="1" applyAlignment="1">
      <alignment horizontal="center" vertical="center"/>
    </xf>
    <xf numFmtId="0" fontId="0" fillId="28" borderId="65" xfId="53" applyFont="1" applyFill="1" applyBorder="1" applyAlignment="1">
      <alignment horizontal="center" vertical="center"/>
    </xf>
    <xf numFmtId="0" fontId="0" fillId="28" borderId="132" xfId="53" applyFont="1" applyFill="1" applyBorder="1" applyAlignment="1">
      <alignment horizontal="center" vertical="center"/>
    </xf>
    <xf numFmtId="0" fontId="0" fillId="28" borderId="60" xfId="53" applyFont="1" applyFill="1" applyBorder="1" applyAlignment="1">
      <alignment horizontal="center" vertical="center"/>
    </xf>
    <xf numFmtId="0" fontId="0" fillId="28" borderId="54" xfId="53" applyFont="1" applyFill="1" applyBorder="1" applyAlignment="1">
      <alignment horizontal="center" vertical="center"/>
    </xf>
    <xf numFmtId="0" fontId="0" fillId="28" borderId="185" xfId="53" applyFont="1" applyFill="1" applyBorder="1" applyAlignment="1">
      <alignment horizontal="center" vertical="center"/>
    </xf>
    <xf numFmtId="0" fontId="2" fillId="0" borderId="139" xfId="56" applyBorder="1" applyAlignment="1">
      <alignment vertical="center" shrinkToFit="1"/>
    </xf>
    <xf numFmtId="177" fontId="27" fillId="0" borderId="106" xfId="56" applyNumberFormat="1" applyFont="1" applyBorder="1" applyAlignment="1">
      <alignment vertical="center" shrinkToFit="1"/>
    </xf>
    <xf numFmtId="177" fontId="27" fillId="0" borderId="81" xfId="56" applyNumberFormat="1" applyFont="1" applyBorder="1" applyAlignment="1">
      <alignment vertical="center" shrinkToFit="1"/>
    </xf>
    <xf numFmtId="177" fontId="27" fillId="0" borderId="142" xfId="56" applyNumberFormat="1" applyFont="1" applyBorder="1" applyAlignment="1">
      <alignment vertical="center" shrinkToFit="1"/>
    </xf>
    <xf numFmtId="177" fontId="27" fillId="0" borderId="143" xfId="56" applyNumberFormat="1" applyFont="1" applyBorder="1" applyAlignment="1">
      <alignment vertical="center" shrinkToFit="1"/>
    </xf>
    <xf numFmtId="177" fontId="27" fillId="0" borderId="166" xfId="56" applyNumberFormat="1" applyFont="1" applyBorder="1" applyAlignment="1">
      <alignment vertical="center" shrinkToFit="1"/>
    </xf>
    <xf numFmtId="177" fontId="5" fillId="0" borderId="106" xfId="56" applyNumberFormat="1" applyFont="1" applyBorder="1" applyAlignment="1">
      <alignment vertical="center" shrinkToFit="1"/>
    </xf>
    <xf numFmtId="177" fontId="2" fillId="0" borderId="81" xfId="56" applyNumberFormat="1" applyBorder="1" applyAlignment="1">
      <alignment vertical="center" shrinkToFit="1"/>
    </xf>
    <xf numFmtId="177" fontId="2" fillId="0" borderId="143" xfId="56" applyNumberFormat="1" applyBorder="1" applyAlignment="1">
      <alignment vertical="center" shrinkToFit="1"/>
    </xf>
    <xf numFmtId="177" fontId="2" fillId="0" borderId="142" xfId="56" applyNumberFormat="1" applyBorder="1" applyAlignment="1">
      <alignment vertical="center" shrinkToFit="1"/>
    </xf>
    <xf numFmtId="177" fontId="2" fillId="0" borderId="106" xfId="56" applyNumberFormat="1" applyBorder="1" applyAlignment="1">
      <alignment vertical="center" shrinkToFit="1"/>
    </xf>
    <xf numFmtId="49" fontId="5" fillId="0" borderId="169" xfId="56" applyNumberFormat="1" applyFont="1" applyBorder="1" applyAlignment="1" applyProtection="1">
      <alignment horizontal="left" vertical="center"/>
      <protection locked="0"/>
    </xf>
    <xf numFmtId="49" fontId="5" fillId="0" borderId="213" xfId="56" applyNumberFormat="1" applyFont="1" applyBorder="1" applyAlignment="1" applyProtection="1">
      <alignment horizontal="left" vertical="center"/>
      <protection locked="0"/>
    </xf>
    <xf numFmtId="0" fontId="0" fillId="0" borderId="0" xfId="56" applyFont="1" applyAlignment="1">
      <alignment horizontal="center" vertical="center" wrapText="1" shrinkToFit="1"/>
    </xf>
    <xf numFmtId="0" fontId="0" fillId="0" borderId="135" xfId="56" applyFont="1" applyBorder="1" applyAlignment="1">
      <alignment horizontal="center" vertical="center" wrapText="1"/>
    </xf>
    <xf numFmtId="0" fontId="0" fillId="0" borderId="136" xfId="56" applyFont="1" applyBorder="1" applyAlignment="1">
      <alignment horizontal="center" vertical="center" wrapText="1"/>
    </xf>
    <xf numFmtId="0" fontId="5" fillId="0" borderId="135" xfId="56" applyFont="1" applyBorder="1" applyAlignment="1">
      <alignment horizontal="center" vertical="center"/>
    </xf>
    <xf numFmtId="0" fontId="2" fillId="0" borderId="136" xfId="47" applyBorder="1" applyAlignment="1">
      <alignment horizontal="center" vertical="center"/>
    </xf>
    <xf numFmtId="0" fontId="0" fillId="25" borderId="171" xfId="56" applyFont="1" applyFill="1" applyBorder="1" applyAlignment="1" applyProtection="1">
      <alignment horizontal="center"/>
      <protection locked="0"/>
    </xf>
    <xf numFmtId="0" fontId="2" fillId="25" borderId="72" xfId="56" applyFill="1" applyBorder="1" applyAlignment="1" applyProtection="1">
      <alignment horizontal="center"/>
      <protection locked="0"/>
    </xf>
    <xf numFmtId="0" fontId="2" fillId="25" borderId="104" xfId="56" applyFill="1" applyBorder="1" applyAlignment="1" applyProtection="1">
      <alignment horizontal="center"/>
      <protection locked="0"/>
    </xf>
    <xf numFmtId="0" fontId="0" fillId="0" borderId="171" xfId="56" applyFont="1" applyBorder="1" applyAlignment="1">
      <alignment horizontal="center"/>
    </xf>
    <xf numFmtId="0" fontId="2" fillId="0" borderId="72" xfId="56" applyBorder="1" applyAlignment="1">
      <alignment horizontal="center"/>
    </xf>
    <xf numFmtId="0" fontId="2" fillId="0" borderId="103" xfId="56" applyBorder="1" applyAlignment="1">
      <alignment horizontal="center"/>
    </xf>
    <xf numFmtId="0" fontId="2" fillId="0" borderId="258" xfId="56" applyBorder="1" applyAlignment="1">
      <alignment horizontal="center"/>
    </xf>
    <xf numFmtId="0" fontId="2" fillId="0" borderId="104" xfId="56" applyBorder="1" applyAlignment="1">
      <alignment horizontal="center"/>
    </xf>
    <xf numFmtId="0" fontId="2" fillId="0" borderId="259" xfId="56" applyBorder="1" applyAlignment="1">
      <alignment horizontal="center"/>
    </xf>
    <xf numFmtId="0" fontId="2" fillId="0" borderId="260" xfId="56" applyBorder="1"/>
    <xf numFmtId="0" fontId="2" fillId="0" borderId="260" xfId="56" applyBorder="1" applyAlignment="1">
      <alignment horizontal="center"/>
    </xf>
    <xf numFmtId="0" fontId="2" fillId="0" borderId="261" xfId="56" applyBorder="1"/>
    <xf numFmtId="0" fontId="1" fillId="0" borderId="259" xfId="56" applyFont="1" applyBorder="1" applyAlignment="1">
      <alignment horizontal="center"/>
    </xf>
    <xf numFmtId="177" fontId="5" fillId="0" borderId="16" xfId="56" applyNumberFormat="1" applyFont="1" applyBorder="1" applyAlignment="1">
      <alignment horizontal="center" vertical="center"/>
    </xf>
    <xf numFmtId="177" fontId="5" fillId="0" borderId="12" xfId="56" applyNumberFormat="1" applyFont="1" applyBorder="1" applyAlignment="1">
      <alignment horizontal="center" vertical="center"/>
    </xf>
    <xf numFmtId="177" fontId="5" fillId="0" borderId="13" xfId="56" applyNumberFormat="1" applyFont="1" applyBorder="1" applyAlignment="1">
      <alignment horizontal="center" vertical="center"/>
    </xf>
    <xf numFmtId="0" fontId="5" fillId="0" borderId="56" xfId="56" applyFont="1" applyBorder="1" applyAlignment="1">
      <alignment horizontal="center" vertical="center"/>
    </xf>
    <xf numFmtId="0" fontId="5" fillId="0" borderId="61" xfId="56" applyFont="1" applyBorder="1" applyAlignment="1">
      <alignment horizontal="center" vertical="center"/>
    </xf>
    <xf numFmtId="0" fontId="5" fillId="0" borderId="80" xfId="56" applyFont="1" applyBorder="1" applyAlignment="1">
      <alignment horizontal="center" vertical="center"/>
    </xf>
    <xf numFmtId="0" fontId="5" fillId="0" borderId="82" xfId="56" applyFont="1" applyBorder="1" applyAlignment="1">
      <alignment horizontal="center" vertical="center"/>
    </xf>
    <xf numFmtId="0" fontId="5" fillId="0" borderId="49" xfId="56" applyFont="1" applyBorder="1" applyAlignment="1">
      <alignment horizontal="center" vertical="center"/>
    </xf>
    <xf numFmtId="0" fontId="5" fillId="0" borderId="137" xfId="56" applyFont="1" applyBorder="1" applyAlignment="1">
      <alignment horizontal="center" vertical="center"/>
    </xf>
    <xf numFmtId="0" fontId="5" fillId="0" borderId="227" xfId="56" applyFont="1" applyBorder="1" applyAlignment="1">
      <alignment horizontal="center" vertical="center"/>
    </xf>
    <xf numFmtId="0" fontId="5" fillId="0" borderId="58" xfId="56" applyFont="1" applyBorder="1" applyAlignment="1">
      <alignment horizontal="center" vertical="center"/>
    </xf>
    <xf numFmtId="0" fontId="5" fillId="0" borderId="228" xfId="56" applyFont="1" applyBorder="1" applyAlignment="1">
      <alignment horizontal="center" vertical="center"/>
    </xf>
    <xf numFmtId="0" fontId="5" fillId="0" borderId="183" xfId="56" applyFont="1" applyBorder="1" applyAlignment="1">
      <alignment horizontal="center" vertical="center"/>
    </xf>
    <xf numFmtId="0" fontId="5" fillId="0" borderId="245" xfId="56" applyFont="1" applyBorder="1" applyAlignment="1">
      <alignment horizontal="center" vertical="center"/>
    </xf>
    <xf numFmtId="0" fontId="5" fillId="0" borderId="246" xfId="56" applyFont="1" applyBorder="1" applyAlignment="1">
      <alignment horizontal="center" vertical="center"/>
    </xf>
    <xf numFmtId="0" fontId="5" fillId="0" borderId="248" xfId="56" applyFont="1" applyBorder="1" applyAlignment="1">
      <alignment horizontal="center" vertical="center"/>
    </xf>
    <xf numFmtId="0" fontId="5" fillId="0" borderId="222" xfId="56" applyFont="1" applyBorder="1" applyAlignment="1">
      <alignment horizontal="center" vertical="center"/>
    </xf>
    <xf numFmtId="0" fontId="5" fillId="0" borderId="249" xfId="56" applyFont="1" applyBorder="1" applyAlignment="1">
      <alignment horizontal="center" vertical="center"/>
    </xf>
    <xf numFmtId="0" fontId="5" fillId="0" borderId="223" xfId="56" applyFont="1" applyBorder="1" applyAlignment="1">
      <alignment horizontal="center" vertical="center"/>
    </xf>
    <xf numFmtId="177" fontId="2" fillId="0" borderId="142" xfId="56" applyNumberFormat="1" applyBorder="1" applyAlignment="1">
      <alignment horizontal="center" vertical="center"/>
    </xf>
    <xf numFmtId="0" fontId="5" fillId="0" borderId="190" xfId="56" applyFont="1" applyBorder="1" applyAlignment="1">
      <alignment horizontal="center" vertical="center"/>
    </xf>
    <xf numFmtId="0" fontId="5" fillId="0" borderId="174" xfId="56" applyFont="1" applyBorder="1" applyAlignment="1">
      <alignment horizontal="center" vertical="center"/>
    </xf>
    <xf numFmtId="177" fontId="5" fillId="0" borderId="14" xfId="56" applyNumberFormat="1" applyFont="1" applyBorder="1" applyAlignment="1">
      <alignment horizontal="center" vertical="center"/>
    </xf>
    <xf numFmtId="0" fontId="2" fillId="0" borderId="14" xfId="56" applyBorder="1" applyAlignment="1">
      <alignment vertical="center"/>
    </xf>
    <xf numFmtId="177" fontId="5" fillId="0" borderId="216" xfId="56" applyNumberFormat="1" applyFont="1" applyBorder="1" applyAlignment="1">
      <alignment horizontal="center" vertical="center"/>
    </xf>
    <xf numFmtId="0" fontId="2" fillId="0" borderId="216" xfId="56" applyBorder="1" applyAlignment="1">
      <alignment vertical="center"/>
    </xf>
    <xf numFmtId="177" fontId="5" fillId="0" borderId="142" xfId="56" applyNumberFormat="1" applyFont="1" applyBorder="1" applyAlignment="1">
      <alignment horizontal="center" vertical="center"/>
    </xf>
    <xf numFmtId="0" fontId="5" fillId="0" borderId="226" xfId="56" applyFont="1" applyBorder="1" applyAlignment="1">
      <alignment horizontal="center" vertical="center"/>
    </xf>
    <xf numFmtId="0" fontId="5" fillId="0" borderId="131" xfId="56" applyFont="1" applyBorder="1" applyAlignment="1">
      <alignment horizontal="center" vertical="center"/>
    </xf>
    <xf numFmtId="177" fontId="5" fillId="0" borderId="111" xfId="56" applyNumberFormat="1" applyFont="1" applyBorder="1" applyAlignment="1">
      <alignment horizontal="center" vertical="center"/>
    </xf>
    <xf numFmtId="0" fontId="2" fillId="0" borderId="111" xfId="56" applyBorder="1" applyAlignment="1">
      <alignment vertical="center"/>
    </xf>
    <xf numFmtId="177" fontId="5" fillId="0" borderId="66" xfId="56" applyNumberFormat="1" applyFont="1" applyBorder="1" applyAlignment="1">
      <alignment horizontal="center" vertical="center"/>
    </xf>
    <xf numFmtId="177" fontId="5" fillId="0" borderId="63" xfId="56" applyNumberFormat="1" applyFont="1" applyBorder="1" applyAlignment="1">
      <alignment horizontal="center" vertical="center"/>
    </xf>
    <xf numFmtId="177" fontId="5" fillId="0" borderId="64" xfId="56" applyNumberFormat="1" applyFont="1" applyBorder="1" applyAlignment="1">
      <alignment horizontal="center" vertical="center"/>
    </xf>
    <xf numFmtId="177" fontId="5" fillId="0" borderId="19" xfId="56" applyNumberFormat="1" applyFont="1" applyBorder="1" applyAlignment="1">
      <alignment horizontal="center" vertical="center"/>
    </xf>
    <xf numFmtId="177" fontId="5" fillId="0" borderId="18" xfId="56" applyNumberFormat="1" applyFont="1" applyBorder="1" applyAlignment="1">
      <alignment horizontal="center" vertical="center"/>
    </xf>
    <xf numFmtId="177" fontId="5" fillId="0" borderId="23" xfId="56" applyNumberFormat="1" applyFont="1" applyBorder="1" applyAlignment="1">
      <alignment horizontal="center" vertical="center"/>
    </xf>
    <xf numFmtId="0" fontId="4" fillId="0" borderId="0" xfId="56" applyFont="1" applyAlignment="1">
      <alignment horizontal="left"/>
    </xf>
    <xf numFmtId="0" fontId="5" fillId="0" borderId="46" xfId="56" applyFont="1" applyBorder="1" applyAlignment="1">
      <alignment horizontal="center" vertical="center"/>
    </xf>
    <xf numFmtId="0" fontId="5" fillId="0" borderId="213" xfId="56" applyFont="1" applyBorder="1" applyAlignment="1">
      <alignment horizontal="center" vertical="center"/>
    </xf>
    <xf numFmtId="0" fontId="5" fillId="0" borderId="224" xfId="56" applyFont="1" applyBorder="1" applyAlignment="1">
      <alignment horizontal="center" vertical="center"/>
    </xf>
    <xf numFmtId="0" fontId="5" fillId="0" borderId="153" xfId="56" applyFont="1" applyBorder="1" applyAlignment="1">
      <alignment horizontal="center" vertical="center"/>
    </xf>
    <xf numFmtId="0" fontId="5" fillId="0" borderId="205" xfId="56" applyFont="1" applyBorder="1" applyAlignment="1">
      <alignment horizontal="center" vertical="center"/>
    </xf>
    <xf numFmtId="0" fontId="5" fillId="0" borderId="201" xfId="56" applyFont="1" applyBorder="1" applyAlignment="1">
      <alignment horizontal="center" vertical="center"/>
    </xf>
    <xf numFmtId="0" fontId="5" fillId="0" borderId="29" xfId="56" applyFont="1" applyBorder="1" applyAlignment="1">
      <alignment horizontal="center" vertical="center"/>
    </xf>
    <xf numFmtId="0" fontId="5" fillId="0" borderId="211" xfId="56" applyFont="1" applyBorder="1" applyAlignment="1">
      <alignment horizontal="center" vertical="center"/>
    </xf>
    <xf numFmtId="0" fontId="5" fillId="0" borderId="229" xfId="56" applyFont="1" applyBorder="1" applyAlignment="1">
      <alignment horizontal="center" vertical="center"/>
    </xf>
    <xf numFmtId="0" fontId="5" fillId="0" borderId="133" xfId="56" applyFont="1" applyBorder="1" applyAlignment="1">
      <alignment horizontal="center" vertical="center"/>
    </xf>
    <xf numFmtId="0" fontId="5" fillId="0" borderId="230" xfId="56" applyFont="1" applyBorder="1" applyAlignment="1">
      <alignment horizontal="center" vertical="center"/>
    </xf>
    <xf numFmtId="0" fontId="5" fillId="0" borderId="52" xfId="56" applyFont="1" applyBorder="1" applyAlignment="1">
      <alignment horizontal="center" vertical="center"/>
    </xf>
    <xf numFmtId="0" fontId="5" fillId="0" borderId="13" xfId="56" applyFont="1" applyBorder="1" applyAlignment="1">
      <alignment horizontal="center" vertical="center"/>
    </xf>
    <xf numFmtId="0" fontId="5" fillId="0" borderId="141" xfId="56" applyFont="1" applyBorder="1" applyAlignment="1">
      <alignment horizontal="center" vertical="center"/>
    </xf>
    <xf numFmtId="0" fontId="5" fillId="0" borderId="64" xfId="56" applyFont="1" applyBorder="1" applyAlignment="1">
      <alignment horizontal="center" vertical="center"/>
    </xf>
    <xf numFmtId="0" fontId="5" fillId="0" borderId="94" xfId="56" applyFont="1" applyBorder="1" applyAlignment="1">
      <alignment horizontal="center" vertical="center"/>
    </xf>
    <xf numFmtId="0" fontId="5" fillId="0" borderId="205" xfId="56" applyFont="1" applyBorder="1" applyAlignment="1">
      <alignment horizontal="center" vertical="center" wrapText="1"/>
    </xf>
    <xf numFmtId="0" fontId="5" fillId="0" borderId="29" xfId="56" applyFont="1" applyBorder="1" applyAlignment="1">
      <alignment horizontal="center" vertical="center" wrapText="1"/>
    </xf>
    <xf numFmtId="49" fontId="5" fillId="0" borderId="142" xfId="56" applyNumberFormat="1" applyFont="1" applyBorder="1" applyAlignment="1">
      <alignment horizontal="center" vertical="center"/>
    </xf>
    <xf numFmtId="0" fontId="7" fillId="0" borderId="23" xfId="56" applyFont="1" applyBorder="1" applyAlignment="1">
      <alignment horizontal="left" vertical="center" wrapText="1"/>
    </xf>
    <xf numFmtId="0" fontId="7" fillId="0" borderId="111" xfId="56" applyFont="1" applyBorder="1" applyAlignment="1">
      <alignment horizontal="left" vertical="center" wrapText="1"/>
    </xf>
    <xf numFmtId="0" fontId="5" fillId="0" borderId="142" xfId="56" applyFont="1" applyBorder="1" applyAlignment="1">
      <alignment horizontal="center" vertical="center"/>
    </xf>
    <xf numFmtId="0" fontId="5" fillId="0" borderId="117" xfId="56" applyFont="1" applyBorder="1" applyAlignment="1">
      <alignment horizontal="center" vertical="center"/>
    </xf>
    <xf numFmtId="0" fontId="5" fillId="0" borderId="210" xfId="56" applyFont="1" applyBorder="1" applyAlignment="1">
      <alignment horizontal="center" vertical="center"/>
    </xf>
    <xf numFmtId="49" fontId="5" fillId="0" borderId="96" xfId="56" applyNumberFormat="1" applyFont="1" applyBorder="1" applyAlignment="1" applyProtection="1">
      <alignment horizontal="left" vertical="center"/>
      <protection locked="0"/>
    </xf>
    <xf numFmtId="49" fontId="5" fillId="0" borderId="97" xfId="56" applyNumberFormat="1" applyFont="1" applyBorder="1" applyAlignment="1" applyProtection="1">
      <alignment horizontal="left" vertical="center"/>
      <protection locked="0"/>
    </xf>
    <xf numFmtId="49" fontId="5" fillId="0" borderId="29" xfId="56" applyNumberFormat="1" applyFont="1" applyBorder="1" applyAlignment="1" applyProtection="1">
      <alignment horizontal="left" vertical="center"/>
      <protection locked="0"/>
    </xf>
    <xf numFmtId="49" fontId="5" fillId="0" borderId="210" xfId="56" applyNumberFormat="1" applyFont="1" applyBorder="1" applyAlignment="1" applyProtection="1">
      <alignment horizontal="left" vertical="center"/>
      <protection locked="0"/>
    </xf>
    <xf numFmtId="0" fontId="5" fillId="0" borderId="50" xfId="56" applyFont="1" applyBorder="1" applyAlignment="1">
      <alignment horizontal="center" vertical="center"/>
    </xf>
    <xf numFmtId="0" fontId="5" fillId="0" borderId="55" xfId="56" applyFont="1" applyBorder="1" applyAlignment="1">
      <alignment horizontal="center" vertical="center"/>
    </xf>
    <xf numFmtId="0" fontId="5" fillId="0" borderId="225" xfId="56" applyFont="1" applyBorder="1" applyAlignment="1">
      <alignment horizontal="center" vertical="center"/>
    </xf>
    <xf numFmtId="0" fontId="5" fillId="0" borderId="37" xfId="56" applyFont="1" applyBorder="1" applyAlignment="1">
      <alignment horizontal="center" vertical="center"/>
    </xf>
    <xf numFmtId="0" fontId="5" fillId="0" borderId="48" xfId="56" applyFont="1" applyBorder="1" applyAlignment="1">
      <alignment horizontal="center" vertical="center"/>
    </xf>
    <xf numFmtId="0" fontId="5" fillId="0" borderId="232" xfId="56" applyFont="1" applyBorder="1" applyAlignment="1">
      <alignment horizontal="center" vertical="center"/>
    </xf>
    <xf numFmtId="0" fontId="5" fillId="0" borderId="63" xfId="56" applyFont="1" applyBorder="1" applyAlignment="1">
      <alignment horizontal="center" vertical="center"/>
    </xf>
    <xf numFmtId="0" fontId="5" fillId="0" borderId="231" xfId="56" applyFont="1" applyBorder="1" applyAlignment="1">
      <alignment horizontal="center" vertical="center"/>
    </xf>
    <xf numFmtId="0" fontId="5" fillId="0" borderId="188" xfId="56" applyFont="1" applyBorder="1" applyAlignment="1">
      <alignment horizontal="center" vertical="center"/>
    </xf>
    <xf numFmtId="0" fontId="5" fillId="0" borderId="28" xfId="56" applyFont="1" applyBorder="1" applyAlignment="1">
      <alignment horizontal="center" vertical="center"/>
    </xf>
    <xf numFmtId="177" fontId="5" fillId="0" borderId="72" xfId="56" applyNumberFormat="1" applyFont="1" applyBorder="1" applyAlignment="1">
      <alignment horizontal="center" vertical="center"/>
    </xf>
    <xf numFmtId="0" fontId="5" fillId="0" borderId="19" xfId="56" applyFont="1" applyBorder="1" applyAlignment="1">
      <alignment horizontal="center" vertical="center"/>
    </xf>
    <xf numFmtId="0" fontId="5" fillId="0" borderId="18" xfId="56" applyFont="1" applyBorder="1" applyAlignment="1">
      <alignment horizontal="center" vertical="center"/>
    </xf>
    <xf numFmtId="0" fontId="5" fillId="0" borderId="23" xfId="56" applyFont="1" applyBorder="1" applyAlignment="1">
      <alignment horizontal="center" vertical="center"/>
    </xf>
    <xf numFmtId="0" fontId="5" fillId="0" borderId="219" xfId="56" applyFont="1" applyBorder="1" applyAlignment="1">
      <alignment horizontal="center" vertical="center"/>
    </xf>
    <xf numFmtId="0" fontId="5" fillId="0" borderId="220" xfId="56" applyFont="1" applyBorder="1" applyAlignment="1">
      <alignment horizontal="center" vertical="center"/>
    </xf>
    <xf numFmtId="0" fontId="5" fillId="0" borderId="221" xfId="56" applyFont="1" applyBorder="1" applyAlignment="1">
      <alignment horizontal="center" vertical="center"/>
    </xf>
    <xf numFmtId="177" fontId="5" fillId="0" borderId="219" xfId="56" applyNumberFormat="1" applyFont="1" applyBorder="1" applyAlignment="1">
      <alignment horizontal="center" vertical="center"/>
    </xf>
    <xf numFmtId="177" fontId="5" fillId="0" borderId="220" xfId="56" applyNumberFormat="1" applyFont="1" applyBorder="1" applyAlignment="1">
      <alignment horizontal="center" vertical="center"/>
    </xf>
    <xf numFmtId="177" fontId="5" fillId="0" borderId="221" xfId="56" applyNumberFormat="1" applyFont="1" applyBorder="1" applyAlignment="1">
      <alignment horizontal="center" vertical="center"/>
    </xf>
    <xf numFmtId="177" fontId="5" fillId="0" borderId="218" xfId="56" applyNumberFormat="1" applyFont="1" applyBorder="1" applyAlignment="1">
      <alignment horizontal="center" vertical="center"/>
    </xf>
    <xf numFmtId="0" fontId="2" fillId="0" borderId="218" xfId="56" applyBorder="1" applyAlignment="1">
      <alignment vertical="center"/>
    </xf>
    <xf numFmtId="0" fontId="5" fillId="0" borderId="25" xfId="56" applyFont="1" applyBorder="1" applyAlignment="1">
      <alignment horizontal="center" vertical="center"/>
    </xf>
    <xf numFmtId="0" fontId="5" fillId="0" borderId="168" xfId="56" applyFont="1" applyBorder="1" applyAlignment="1">
      <alignment horizontal="center" vertical="center"/>
    </xf>
    <xf numFmtId="0" fontId="5" fillId="0" borderId="247" xfId="56" applyFont="1" applyBorder="1" applyAlignment="1">
      <alignment horizontal="center" vertical="center"/>
    </xf>
    <xf numFmtId="0" fontId="5" fillId="0" borderId="136" xfId="56" applyFont="1" applyBorder="1" applyAlignment="1">
      <alignment horizontal="center" vertical="center"/>
    </xf>
    <xf numFmtId="0" fontId="5" fillId="0" borderId="66" xfId="56" applyFont="1" applyBorder="1" applyAlignment="1">
      <alignment horizontal="center" vertical="center"/>
    </xf>
    <xf numFmtId="0" fontId="2" fillId="0" borderId="171" xfId="56" applyBorder="1" applyAlignment="1">
      <alignment horizontal="center"/>
    </xf>
    <xf numFmtId="181" fontId="0" fillId="0" borderId="129" xfId="54" applyNumberFormat="1" applyFont="1" applyBorder="1" applyAlignment="1">
      <alignment horizontal="center" vertical="center" wrapText="1"/>
    </xf>
    <xf numFmtId="181" fontId="2" fillId="0" borderId="234" xfId="54" applyNumberFormat="1" applyBorder="1" applyAlignment="1">
      <alignment horizontal="center" vertical="center" wrapText="1"/>
    </xf>
    <xf numFmtId="0" fontId="14" fillId="0" borderId="130" xfId="54" applyFont="1" applyBorder="1" applyAlignment="1">
      <alignment horizontal="center" vertical="center" wrapText="1"/>
    </xf>
    <xf numFmtId="0" fontId="14" fillId="0" borderId="235" xfId="54" applyFont="1" applyBorder="1" applyAlignment="1">
      <alignment horizontal="center" vertical="center" wrapText="1"/>
    </xf>
    <xf numFmtId="0" fontId="2" fillId="0" borderId="128" xfId="54" applyBorder="1" applyAlignment="1">
      <alignment horizontal="center" vertical="center" wrapText="1"/>
    </xf>
    <xf numFmtId="0" fontId="2" fillId="0" borderId="233" xfId="54" applyBorder="1" applyAlignment="1">
      <alignment horizontal="center" vertical="center" wrapText="1"/>
    </xf>
    <xf numFmtId="0" fontId="2" fillId="32" borderId="0" xfId="56" applyFill="1" applyAlignment="1">
      <alignment horizontal="center"/>
    </xf>
    <xf numFmtId="0" fontId="2" fillId="32" borderId="211" xfId="56" applyFill="1" applyBorder="1" applyAlignment="1">
      <alignment horizontal="center"/>
    </xf>
    <xf numFmtId="0" fontId="2" fillId="0" borderId="13" xfId="59" applyBorder="1" applyAlignment="1">
      <alignment horizontal="center" vertical="center"/>
    </xf>
    <xf numFmtId="0" fontId="2" fillId="0" borderId="16" xfId="59" applyBorder="1" applyAlignment="1">
      <alignment horizontal="center" vertical="center"/>
    </xf>
    <xf numFmtId="0" fontId="2" fillId="0" borderId="13" xfId="56" applyBorder="1" applyAlignment="1">
      <alignment horizontal="center"/>
    </xf>
    <xf numFmtId="0" fontId="2" fillId="0" borderId="16" xfId="56" applyBorder="1" applyAlignment="1">
      <alignment horizontal="center"/>
    </xf>
    <xf numFmtId="181" fontId="0" fillId="0" borderId="128" xfId="54" applyNumberFormat="1" applyFont="1" applyBorder="1" applyAlignment="1">
      <alignment horizontal="center" vertical="center" shrinkToFit="1"/>
    </xf>
    <xf numFmtId="181" fontId="0" fillId="0" borderId="233" xfId="54" applyNumberFormat="1" applyFont="1" applyBorder="1" applyAlignment="1">
      <alignment horizontal="center" vertical="center" shrinkToFit="1"/>
    </xf>
    <xf numFmtId="0" fontId="2" fillId="0" borderId="128" xfId="54" applyBorder="1" applyAlignment="1">
      <alignment horizontal="right" vertical="center" wrapText="1"/>
    </xf>
    <xf numFmtId="0" fontId="2" fillId="0" borderId="233" xfId="54" applyBorder="1" applyAlignment="1">
      <alignment horizontal="right" vertical="center" wrapText="1"/>
    </xf>
    <xf numFmtId="181" fontId="0" fillId="0" borderId="128" xfId="54" applyNumberFormat="1" applyFont="1" applyBorder="1" applyAlignment="1">
      <alignment horizontal="center" vertical="center" wrapText="1"/>
    </xf>
    <xf numFmtId="181" fontId="2" fillId="0" borderId="233" xfId="54" applyNumberFormat="1" applyBorder="1" applyAlignment="1">
      <alignment horizontal="center" vertical="center" wrapText="1"/>
    </xf>
    <xf numFmtId="0" fontId="2" fillId="0" borderId="239" xfId="57" applyBorder="1" applyAlignment="1">
      <alignment horizontal="center" wrapText="1"/>
    </xf>
    <xf numFmtId="0" fontId="2" fillId="0" borderId="231" xfId="57" applyBorder="1" applyAlignment="1">
      <alignment horizontal="center" wrapText="1"/>
    </xf>
    <xf numFmtId="0" fontId="2" fillId="0" borderId="171" xfId="57" applyBorder="1" applyAlignment="1">
      <alignment horizontal="center"/>
    </xf>
    <xf numFmtId="0" fontId="2" fillId="0" borderId="104" xfId="57" applyBorder="1" applyAlignment="1">
      <alignment horizontal="center"/>
    </xf>
    <xf numFmtId="0" fontId="2" fillId="0" borderId="109" xfId="57" applyBorder="1" applyAlignment="1">
      <alignment horizontal="center"/>
    </xf>
    <xf numFmtId="0" fontId="2" fillId="0" borderId="200" xfId="57" applyBorder="1" applyAlignment="1">
      <alignment horizontal="center"/>
    </xf>
    <xf numFmtId="0" fontId="2" fillId="0" borderId="0" xfId="57" applyAlignment="1">
      <alignment horizontal="center" wrapText="1"/>
    </xf>
    <xf numFmtId="0" fontId="2" fillId="0" borderId="0" xfId="57" applyAlignment="1">
      <alignment horizontal="center"/>
    </xf>
    <xf numFmtId="0" fontId="2" fillId="0" borderId="0" xfId="57" applyAlignment="1">
      <alignment vertical="distributed" wrapText="1"/>
    </xf>
    <xf numFmtId="0" fontId="2" fillId="0" borderId="112" xfId="57" applyBorder="1" applyAlignment="1">
      <alignment vertical="distributed" wrapText="1"/>
    </xf>
    <xf numFmtId="0" fontId="2" fillId="0" borderId="215" xfId="57" applyBorder="1" applyAlignment="1">
      <alignment horizontal="center"/>
    </xf>
    <xf numFmtId="0" fontId="2" fillId="0" borderId="217" xfId="57" applyBorder="1" applyAlignment="1">
      <alignment horizontal="center"/>
    </xf>
    <xf numFmtId="0" fontId="2" fillId="0" borderId="241" xfId="57" applyBorder="1" applyAlignment="1">
      <alignment horizontal="center"/>
    </xf>
    <xf numFmtId="0" fontId="2" fillId="0" borderId="209" xfId="57" applyBorder="1" applyAlignment="1">
      <alignment horizontal="center"/>
    </xf>
    <xf numFmtId="0" fontId="2" fillId="0" borderId="242" xfId="57" applyBorder="1" applyAlignment="1">
      <alignment horizontal="center"/>
    </xf>
    <xf numFmtId="0" fontId="2" fillId="0" borderId="243" xfId="57" applyBorder="1" applyAlignment="1">
      <alignment horizontal="center"/>
    </xf>
    <xf numFmtId="0" fontId="2" fillId="0" borderId="236" xfId="57" applyBorder="1" applyAlignment="1">
      <alignment horizontal="center" wrapText="1"/>
    </xf>
    <xf numFmtId="0" fontId="2" fillId="0" borderId="194" xfId="57" applyBorder="1" applyAlignment="1">
      <alignment horizontal="center"/>
    </xf>
    <xf numFmtId="0" fontId="2" fillId="0" borderId="237" xfId="57" applyBorder="1" applyAlignment="1">
      <alignment horizontal="center"/>
    </xf>
    <xf numFmtId="0" fontId="2" fillId="0" borderId="238" xfId="57" applyBorder="1" applyAlignment="1">
      <alignment vertical="distributed" wrapText="1"/>
    </xf>
    <xf numFmtId="0" fontId="2" fillId="0" borderId="229" xfId="57" applyBorder="1" applyAlignment="1">
      <alignment vertical="distributed" wrapText="1"/>
    </xf>
    <xf numFmtId="0" fontId="2" fillId="0" borderId="10" xfId="57" applyBorder="1" applyAlignment="1">
      <alignment horizontal="center"/>
    </xf>
    <xf numFmtId="0" fontId="2" fillId="0" borderId="112" xfId="57" applyBorder="1" applyAlignment="1">
      <alignment horizontal="center"/>
    </xf>
    <xf numFmtId="0" fontId="2" fillId="0" borderId="105" xfId="57" applyBorder="1" applyAlignment="1">
      <alignment horizontal="center"/>
    </xf>
    <xf numFmtId="0" fontId="2" fillId="0" borderId="239" xfId="57" applyBorder="1" applyAlignment="1">
      <alignment vertical="distributed" wrapText="1"/>
    </xf>
    <xf numFmtId="0" fontId="2" fillId="0" borderId="240" xfId="57" applyBorder="1" applyAlignment="1">
      <alignment vertical="distributed"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2_国語" xfId="49" xr:uid="{00000000-0005-0000-0000-000031000000}"/>
    <cellStyle name="標準 3" xfId="50" xr:uid="{00000000-0005-0000-0000-000032000000}"/>
    <cellStyle name="標準 4" xfId="51" xr:uid="{00000000-0005-0000-0000-000033000000}"/>
    <cellStyle name="標準 5" xfId="52" xr:uid="{00000000-0005-0000-0000-000034000000}"/>
    <cellStyle name="標準 6" xfId="53" xr:uid="{00000000-0005-0000-0000-000035000000}"/>
    <cellStyle name="標準_3.出力帳票ｲﾒｰｼﾞ集_20060922" xfId="54" xr:uid="{00000000-0005-0000-0000-000036000000}"/>
    <cellStyle name="標準_６年生コピー用" xfId="55" xr:uid="{00000000-0005-0000-0000-000037000000}"/>
    <cellStyle name="標準_H20_５年生用" xfId="56" xr:uid="{00000000-0005-0000-0000-000038000000}"/>
    <cellStyle name="標準_H20_６年生用" xfId="57" xr:uid="{00000000-0005-0000-0000-000039000000}"/>
    <cellStyle name="標準_算数得点" xfId="58" xr:uid="{00000000-0005-0000-0000-00003A000000}"/>
    <cellStyle name="標準_小学校用分析ソフト07公表提供資料ab" xfId="59" xr:uid="{00000000-0005-0000-0000-00003B000000}"/>
    <cellStyle name="良い" xfId="60" builtinId="26" customBuiltin="1"/>
  </cellStyles>
  <dxfs count="0"/>
  <tableStyles count="0" defaultTableStyle="TableStyleMedium9" defaultPivotStyle="PivotStyleLight16"/>
  <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3.04&#23567;&#20013;&#25945;&#30740;/201304&#23567;&#25945;&#30740;&#38598;&#35336;00&#23500;&#23665;&#30476;(&#38598;&#35336;&#24373;&#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T1600/Documents/2017-04%20&#23567;&#25945;&#30740;/201704&#23567;&#25945;&#30740;&#23398;&#21147;&#35519;&#26619;&#36895;&#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refreshError="1"/>
      <sheetData sheetId="1">
        <row r="3">
          <cell r="E3">
            <v>1287</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zoomScaleSheetLayoutView="90" workbookViewId="0">
      <pane xSplit="4" ySplit="10" topLeftCell="E11" activePane="bottomRight" state="frozen"/>
      <selection pane="topRight" activeCell="E1" sqref="E1"/>
      <selection pane="bottomLeft" activeCell="A11" sqref="A11"/>
      <selection pane="bottomRight" activeCell="L1" sqref="L1:R1"/>
    </sheetView>
  </sheetViews>
  <sheetFormatPr defaultColWidth="9" defaultRowHeight="13.5"/>
  <cols>
    <col min="1" max="1" width="2.5" style="344" customWidth="1"/>
    <col min="2" max="2" width="1.375" style="344" customWidth="1"/>
    <col min="3" max="3" width="5.125" style="344" customWidth="1"/>
    <col min="4" max="4" width="12.625" style="344" customWidth="1"/>
    <col min="5" max="29" width="5.125" style="344" customWidth="1"/>
    <col min="30" max="54" width="2.125" style="344" customWidth="1"/>
    <col min="55" max="55" width="4.125" style="344" customWidth="1"/>
    <col min="56" max="56" width="5.625" style="344" customWidth="1"/>
    <col min="57" max="57" width="1.125" style="344" customWidth="1"/>
    <col min="58" max="58" width="10.875" style="344" customWidth="1"/>
    <col min="59" max="60" width="8.875" style="344" customWidth="1"/>
    <col min="61" max="61" width="9" style="344" bestFit="1" customWidth="1"/>
    <col min="62" max="62" width="9.125" style="344" bestFit="1" customWidth="1"/>
    <col min="63" max="16384" width="9" style="344"/>
  </cols>
  <sheetData>
    <row r="1" spans="1:62" ht="20.25" thickTop="1" thickBot="1">
      <c r="A1" s="758" t="s">
        <v>155</v>
      </c>
      <c r="B1" s="758"/>
      <c r="C1" s="758"/>
      <c r="D1" s="758"/>
      <c r="E1" s="2"/>
      <c r="F1" s="2"/>
      <c r="G1" s="2"/>
      <c r="H1" s="2"/>
      <c r="I1" s="2" t="s">
        <v>0</v>
      </c>
      <c r="J1" s="2"/>
      <c r="K1" s="2"/>
      <c r="L1" s="708"/>
      <c r="M1" s="709"/>
      <c r="N1" s="709"/>
      <c r="O1" s="709"/>
      <c r="P1" s="709"/>
      <c r="Q1" s="709"/>
      <c r="R1" s="710"/>
      <c r="S1" s="2"/>
      <c r="T1" s="2"/>
      <c r="U1" s="2"/>
      <c r="V1" s="2"/>
      <c r="W1" s="711" t="s">
        <v>185</v>
      </c>
      <c r="X1" s="712"/>
      <c r="Y1" s="712"/>
      <c r="Z1" s="712"/>
      <c r="AA1" s="713"/>
      <c r="AB1" s="714">
        <f>BG30</f>
        <v>0</v>
      </c>
      <c r="AC1" s="712"/>
      <c r="AD1" s="712"/>
      <c r="AE1" s="712"/>
      <c r="AF1" s="715"/>
      <c r="AG1" s="2"/>
      <c r="AH1" s="716" t="s">
        <v>1</v>
      </c>
      <c r="AI1" s="717"/>
      <c r="AJ1" s="717"/>
      <c r="AK1" s="717"/>
      <c r="AL1" s="717"/>
      <c r="AM1" s="718">
        <f>SUM(E10:BB10)</f>
        <v>100</v>
      </c>
      <c r="AN1" s="717"/>
      <c r="AO1" s="717"/>
      <c r="AP1" s="717"/>
      <c r="AQ1" s="719"/>
      <c r="AR1" s="2"/>
      <c r="AS1" s="720" t="s">
        <v>143</v>
      </c>
      <c r="AT1" s="717"/>
      <c r="AU1" s="717"/>
      <c r="AV1" s="717"/>
      <c r="AW1" s="717"/>
      <c r="AX1" s="718">
        <f>COUNT(E10:BB10)</f>
        <v>25</v>
      </c>
      <c r="AY1" s="717"/>
      <c r="AZ1" s="717"/>
      <c r="BA1" s="717"/>
      <c r="BB1" s="719"/>
    </row>
    <row r="2" spans="1:62" ht="18" customHeight="1" thickTop="1">
      <c r="A2" s="363" t="s">
        <v>2</v>
      </c>
      <c r="B2" s="363"/>
      <c r="C2" s="363"/>
      <c r="D2" s="363"/>
      <c r="E2" s="363"/>
      <c r="F2" s="363"/>
      <c r="G2" s="363"/>
      <c r="H2" s="363"/>
      <c r="I2" s="363"/>
      <c r="J2" s="363"/>
      <c r="K2" s="363"/>
      <c r="L2" s="363"/>
      <c r="M2" s="363"/>
      <c r="N2" s="363"/>
      <c r="O2" s="363"/>
    </row>
    <row r="3" spans="1:62" ht="14.25" customHeight="1" thickBot="1">
      <c r="A3" s="363" t="s">
        <v>3</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row>
    <row r="4" spans="1:62">
      <c r="A4" s="734"/>
      <c r="B4" s="735"/>
      <c r="C4" s="759" t="s">
        <v>4</v>
      </c>
      <c r="D4" s="760"/>
      <c r="E4" s="176">
        <v>1</v>
      </c>
      <c r="F4" s="570">
        <v>1</v>
      </c>
      <c r="G4" s="570">
        <v>1</v>
      </c>
      <c r="H4" s="570">
        <v>1</v>
      </c>
      <c r="I4" s="571">
        <v>1</v>
      </c>
      <c r="J4" s="572">
        <v>1</v>
      </c>
      <c r="K4" s="573">
        <v>1</v>
      </c>
      <c r="L4" s="574">
        <v>1</v>
      </c>
      <c r="M4" s="644">
        <v>1</v>
      </c>
      <c r="N4" s="645">
        <v>1</v>
      </c>
      <c r="O4" s="646">
        <v>2</v>
      </c>
      <c r="P4" s="647">
        <v>2</v>
      </c>
      <c r="Q4" s="309">
        <v>3</v>
      </c>
      <c r="R4" s="309">
        <v>3</v>
      </c>
      <c r="S4" s="177">
        <v>4</v>
      </c>
      <c r="T4" s="638">
        <v>4</v>
      </c>
      <c r="U4" s="308">
        <v>4</v>
      </c>
      <c r="V4" s="308">
        <v>4</v>
      </c>
      <c r="W4" s="308">
        <v>4</v>
      </c>
      <c r="X4" s="308">
        <v>4</v>
      </c>
      <c r="Y4" s="651">
        <v>5</v>
      </c>
      <c r="Z4" s="339">
        <v>5</v>
      </c>
      <c r="AA4" s="309">
        <v>5</v>
      </c>
      <c r="AB4" s="309">
        <v>5</v>
      </c>
      <c r="AC4" s="639">
        <v>5</v>
      </c>
      <c r="AD4" s="340"/>
      <c r="AE4" s="340"/>
      <c r="AF4" s="340"/>
      <c r="AG4" s="575"/>
      <c r="AH4" s="341"/>
      <c r="AI4" s="352"/>
      <c r="AJ4" s="352"/>
      <c r="AK4" s="352"/>
      <c r="AL4" s="352"/>
      <c r="AM4" s="341"/>
      <c r="AN4" s="182"/>
      <c r="AO4" s="177"/>
      <c r="AP4" s="177"/>
      <c r="AQ4" s="177"/>
      <c r="AR4" s="181"/>
      <c r="AS4" s="182"/>
      <c r="AT4" s="177"/>
      <c r="AU4" s="177"/>
      <c r="AV4" s="177"/>
      <c r="AW4" s="181"/>
      <c r="AX4" s="182"/>
      <c r="AY4" s="177"/>
      <c r="AZ4" s="177"/>
      <c r="BA4" s="177"/>
      <c r="BB4" s="181"/>
      <c r="BC4" s="364"/>
      <c r="BD4" s="365"/>
      <c r="BE4" s="363"/>
      <c r="BF4" s="363"/>
      <c r="BG4" s="363"/>
    </row>
    <row r="5" spans="1:62">
      <c r="A5" s="736"/>
      <c r="B5" s="737"/>
      <c r="C5" s="771" t="s">
        <v>163</v>
      </c>
      <c r="D5" s="772"/>
      <c r="E5" s="348" t="s">
        <v>166</v>
      </c>
      <c r="F5" s="346" t="s">
        <v>166</v>
      </c>
      <c r="G5" s="346" t="s">
        <v>173</v>
      </c>
      <c r="H5" s="170" t="s">
        <v>173</v>
      </c>
      <c r="I5" s="171" t="s">
        <v>173</v>
      </c>
      <c r="J5" s="169" t="s">
        <v>196</v>
      </c>
      <c r="K5" s="346" t="s">
        <v>167</v>
      </c>
      <c r="L5" s="346" t="s">
        <v>196</v>
      </c>
      <c r="M5" s="346" t="s">
        <v>196</v>
      </c>
      <c r="N5" s="347" t="s">
        <v>196</v>
      </c>
      <c r="O5" s="348" t="s">
        <v>173</v>
      </c>
      <c r="P5" s="346" t="s">
        <v>196</v>
      </c>
      <c r="Q5" s="346" t="s">
        <v>173</v>
      </c>
      <c r="R5" s="346" t="s">
        <v>173</v>
      </c>
      <c r="S5" s="347" t="s">
        <v>166</v>
      </c>
      <c r="T5" s="348" t="s">
        <v>196</v>
      </c>
      <c r="U5" s="346" t="s">
        <v>196</v>
      </c>
      <c r="V5" s="346" t="s">
        <v>199</v>
      </c>
      <c r="W5" s="346" t="s">
        <v>198</v>
      </c>
      <c r="X5" s="347" t="s">
        <v>197</v>
      </c>
      <c r="Y5" s="169" t="s">
        <v>173</v>
      </c>
      <c r="Z5" s="349" t="s">
        <v>166</v>
      </c>
      <c r="AA5" s="346" t="s">
        <v>196</v>
      </c>
      <c r="AB5" s="346" t="s">
        <v>199</v>
      </c>
      <c r="AC5" s="347" t="s">
        <v>198</v>
      </c>
      <c r="AD5" s="169"/>
      <c r="AE5" s="346"/>
      <c r="AF5" s="346"/>
      <c r="AG5" s="170"/>
      <c r="AH5" s="349"/>
      <c r="AI5" s="169"/>
      <c r="AJ5" s="346"/>
      <c r="AK5" s="346"/>
      <c r="AL5" s="346"/>
      <c r="AM5" s="347"/>
      <c r="AN5" s="172"/>
      <c r="AO5" s="170"/>
      <c r="AP5" s="170"/>
      <c r="AQ5" s="170"/>
      <c r="AR5" s="171"/>
      <c r="AS5" s="169"/>
      <c r="AT5" s="170"/>
      <c r="AU5" s="170"/>
      <c r="AV5" s="170"/>
      <c r="AW5" s="171"/>
      <c r="AX5" s="172"/>
      <c r="AY5" s="170"/>
      <c r="AZ5" s="170"/>
      <c r="BA5" s="170"/>
      <c r="BB5" s="171"/>
      <c r="BC5" s="366"/>
      <c r="BD5" s="367"/>
      <c r="BE5" s="363"/>
      <c r="BF5" s="363"/>
      <c r="BG5" s="363"/>
    </row>
    <row r="6" spans="1:62" ht="14.25" thickBot="1">
      <c r="A6" s="736"/>
      <c r="B6" s="737"/>
      <c r="C6" s="773"/>
      <c r="D6" s="774"/>
      <c r="E6" s="169" t="s">
        <v>178</v>
      </c>
      <c r="F6" s="170" t="s">
        <v>179</v>
      </c>
      <c r="G6" s="170" t="s">
        <v>180</v>
      </c>
      <c r="H6" s="576" t="s">
        <v>181</v>
      </c>
      <c r="I6" s="171" t="s">
        <v>187</v>
      </c>
      <c r="J6" s="169" t="s">
        <v>178</v>
      </c>
      <c r="K6" s="170" t="s">
        <v>179</v>
      </c>
      <c r="L6" s="357" t="s">
        <v>180</v>
      </c>
      <c r="M6" s="170" t="s">
        <v>181</v>
      </c>
      <c r="N6" s="171" t="s">
        <v>187</v>
      </c>
      <c r="O6" s="169"/>
      <c r="P6" s="170"/>
      <c r="Q6" s="170" t="s">
        <v>201</v>
      </c>
      <c r="R6" s="360" t="s">
        <v>202</v>
      </c>
      <c r="S6" s="171"/>
      <c r="T6" s="169" t="s">
        <v>203</v>
      </c>
      <c r="U6" s="170" t="s">
        <v>204</v>
      </c>
      <c r="V6" s="170"/>
      <c r="W6" s="170"/>
      <c r="X6" s="577"/>
      <c r="Y6" s="169" t="s">
        <v>205</v>
      </c>
      <c r="Z6" s="173" t="s">
        <v>277</v>
      </c>
      <c r="AA6" s="170"/>
      <c r="AB6" s="170"/>
      <c r="AC6" s="171"/>
      <c r="AD6" s="169"/>
      <c r="AE6" s="170"/>
      <c r="AF6" s="170"/>
      <c r="AG6" s="170"/>
      <c r="AH6" s="173"/>
      <c r="AI6" s="169"/>
      <c r="AJ6" s="170"/>
      <c r="AK6" s="170"/>
      <c r="AL6" s="170"/>
      <c r="AM6" s="171"/>
      <c r="AN6" s="172"/>
      <c r="AO6" s="170"/>
      <c r="AP6" s="170"/>
      <c r="AQ6" s="170"/>
      <c r="AR6" s="171"/>
      <c r="AS6" s="169"/>
      <c r="AT6" s="170"/>
      <c r="AU6" s="170"/>
      <c r="AV6" s="170"/>
      <c r="AW6" s="171"/>
      <c r="AX6" s="172"/>
      <c r="AY6" s="170"/>
      <c r="AZ6" s="170"/>
      <c r="BA6" s="170"/>
      <c r="BB6" s="171"/>
      <c r="BC6" s="366"/>
      <c r="BD6" s="367"/>
      <c r="BE6" s="363"/>
      <c r="BF6" s="363"/>
      <c r="BG6" s="363"/>
    </row>
    <row r="7" spans="1:62" ht="35.1" customHeight="1" thickBot="1">
      <c r="A7" s="736"/>
      <c r="B7" s="737"/>
      <c r="C7" s="778" t="s">
        <v>160</v>
      </c>
      <c r="D7" s="779"/>
      <c r="E7" s="169"/>
      <c r="F7" s="170"/>
      <c r="G7" s="170" t="s">
        <v>194</v>
      </c>
      <c r="H7" s="170"/>
      <c r="I7" s="171"/>
      <c r="J7" s="169" t="s">
        <v>194</v>
      </c>
      <c r="K7" s="170"/>
      <c r="L7" s="172" t="s">
        <v>195</v>
      </c>
      <c r="M7" s="170"/>
      <c r="N7" s="171"/>
      <c r="O7" s="172"/>
      <c r="P7" s="170"/>
      <c r="Q7" s="170"/>
      <c r="R7" s="170"/>
      <c r="S7" s="173"/>
      <c r="T7" s="169"/>
      <c r="U7" s="170"/>
      <c r="V7" s="292"/>
      <c r="W7" s="174"/>
      <c r="X7" s="171"/>
      <c r="Y7" s="169"/>
      <c r="Z7" s="174"/>
      <c r="AA7" s="173" t="s">
        <v>168</v>
      </c>
      <c r="AB7" s="170"/>
      <c r="AC7" s="171" t="s">
        <v>157</v>
      </c>
      <c r="AD7" s="169"/>
      <c r="AE7" s="173"/>
      <c r="AF7" s="173"/>
      <c r="AG7" s="173"/>
      <c r="AH7" s="173"/>
      <c r="AI7" s="175"/>
      <c r="AJ7" s="170"/>
      <c r="AK7" s="170"/>
      <c r="AL7" s="172"/>
      <c r="AM7" s="171"/>
      <c r="AN7" s="172"/>
      <c r="AO7" s="170"/>
      <c r="AP7" s="170"/>
      <c r="AQ7" s="170"/>
      <c r="AR7" s="171"/>
      <c r="AS7" s="169"/>
      <c r="AT7" s="170"/>
      <c r="AU7" s="170"/>
      <c r="AV7" s="170"/>
      <c r="AW7" s="171"/>
      <c r="AX7" s="172"/>
      <c r="AY7" s="170"/>
      <c r="AZ7" s="170"/>
      <c r="BA7" s="170"/>
      <c r="BB7" s="171"/>
      <c r="BC7" s="366"/>
      <c r="BD7" s="367"/>
      <c r="BE7" s="363"/>
      <c r="BF7" s="363"/>
      <c r="BG7" s="363"/>
      <c r="BJ7" s="704" t="s">
        <v>183</v>
      </c>
    </row>
    <row r="8" spans="1:62" ht="14.25" thickBot="1">
      <c r="A8" s="738"/>
      <c r="B8" s="739"/>
      <c r="C8" s="781" t="s">
        <v>5</v>
      </c>
      <c r="D8" s="782"/>
      <c r="E8" s="578">
        <v>1</v>
      </c>
      <c r="F8" s="579">
        <v>2</v>
      </c>
      <c r="G8" s="579">
        <v>3</v>
      </c>
      <c r="H8" s="579">
        <v>4</v>
      </c>
      <c r="I8" s="580">
        <v>5</v>
      </c>
      <c r="J8" s="578">
        <v>6</v>
      </c>
      <c r="K8" s="579">
        <v>7</v>
      </c>
      <c r="L8" s="579">
        <v>8</v>
      </c>
      <c r="M8" s="579">
        <v>9</v>
      </c>
      <c r="N8" s="580">
        <v>10</v>
      </c>
      <c r="O8" s="581">
        <v>11</v>
      </c>
      <c r="P8" s="581">
        <v>12</v>
      </c>
      <c r="Q8" s="579">
        <v>13</v>
      </c>
      <c r="R8" s="579">
        <v>14</v>
      </c>
      <c r="S8" s="582">
        <v>15</v>
      </c>
      <c r="T8" s="578">
        <v>16</v>
      </c>
      <c r="U8" s="581">
        <v>17</v>
      </c>
      <c r="V8" s="579">
        <v>18</v>
      </c>
      <c r="W8" s="581">
        <v>19</v>
      </c>
      <c r="X8" s="580">
        <v>20</v>
      </c>
      <c r="Y8" s="578">
        <v>21</v>
      </c>
      <c r="Z8" s="583">
        <v>22</v>
      </c>
      <c r="AA8" s="584">
        <v>23</v>
      </c>
      <c r="AB8" s="183">
        <v>24</v>
      </c>
      <c r="AC8" s="184">
        <v>25</v>
      </c>
      <c r="AD8" s="585">
        <v>26</v>
      </c>
      <c r="AE8" s="586">
        <v>27</v>
      </c>
      <c r="AF8" s="586">
        <v>28</v>
      </c>
      <c r="AG8" s="586">
        <v>29</v>
      </c>
      <c r="AH8" s="587">
        <v>30</v>
      </c>
      <c r="AI8" s="585">
        <v>31</v>
      </c>
      <c r="AJ8" s="586">
        <v>32</v>
      </c>
      <c r="AK8" s="586">
        <v>33</v>
      </c>
      <c r="AL8" s="586">
        <v>34</v>
      </c>
      <c r="AM8" s="588">
        <v>35</v>
      </c>
      <c r="AN8" s="589">
        <v>36</v>
      </c>
      <c r="AO8" s="590">
        <v>37</v>
      </c>
      <c r="AP8" s="590">
        <v>38</v>
      </c>
      <c r="AQ8" s="590">
        <v>39</v>
      </c>
      <c r="AR8" s="591">
        <v>40</v>
      </c>
      <c r="AS8" s="592">
        <v>41</v>
      </c>
      <c r="AT8" s="590">
        <v>42</v>
      </c>
      <c r="AU8" s="590">
        <v>43</v>
      </c>
      <c r="AV8" s="590">
        <v>44</v>
      </c>
      <c r="AW8" s="593">
        <v>45</v>
      </c>
      <c r="AX8" s="589">
        <v>46</v>
      </c>
      <c r="AY8" s="590">
        <v>47</v>
      </c>
      <c r="AZ8" s="590">
        <v>48</v>
      </c>
      <c r="BA8" s="590">
        <v>49</v>
      </c>
      <c r="BB8" s="593">
        <v>50</v>
      </c>
      <c r="BC8" s="594"/>
      <c r="BD8" s="367"/>
      <c r="BF8" s="368" t="s">
        <v>6</v>
      </c>
      <c r="BG8" s="362" t="s">
        <v>7</v>
      </c>
      <c r="BH8" s="636" t="s">
        <v>145</v>
      </c>
      <c r="BJ8" s="705"/>
    </row>
    <row r="9" spans="1:62" ht="13.5" customHeight="1">
      <c r="A9" s="763" t="s">
        <v>29</v>
      </c>
      <c r="B9" s="764"/>
      <c r="C9" s="369" t="s">
        <v>146</v>
      </c>
      <c r="D9" s="370" t="s">
        <v>8</v>
      </c>
      <c r="E9" s="295" t="s">
        <v>171</v>
      </c>
      <c r="F9" s="296" t="s">
        <v>171</v>
      </c>
      <c r="G9" s="296" t="s">
        <v>171</v>
      </c>
      <c r="H9" s="296" t="s">
        <v>171</v>
      </c>
      <c r="I9" s="298" t="s">
        <v>171</v>
      </c>
      <c r="J9" s="295" t="s">
        <v>171</v>
      </c>
      <c r="K9" s="296" t="s">
        <v>171</v>
      </c>
      <c r="L9" s="296" t="s">
        <v>171</v>
      </c>
      <c r="M9" s="296" t="s">
        <v>171</v>
      </c>
      <c r="N9" s="297" t="s">
        <v>171</v>
      </c>
      <c r="O9" s="295" t="s">
        <v>171</v>
      </c>
      <c r="P9" s="296" t="s">
        <v>171</v>
      </c>
      <c r="Q9" s="296" t="s">
        <v>171</v>
      </c>
      <c r="R9" s="296" t="s">
        <v>171</v>
      </c>
      <c r="S9" s="297" t="s">
        <v>239</v>
      </c>
      <c r="T9" s="295" t="s">
        <v>239</v>
      </c>
      <c r="U9" s="296" t="s">
        <v>239</v>
      </c>
      <c r="V9" s="293" t="s">
        <v>239</v>
      </c>
      <c r="W9" s="298" t="s">
        <v>239</v>
      </c>
      <c r="X9" s="297" t="s">
        <v>239</v>
      </c>
      <c r="Y9" s="295" t="s">
        <v>239</v>
      </c>
      <c r="Z9" s="298" t="s">
        <v>239</v>
      </c>
      <c r="AA9" s="296" t="s">
        <v>239</v>
      </c>
      <c r="AB9" s="296" t="s">
        <v>171</v>
      </c>
      <c r="AC9" s="297" t="s">
        <v>239</v>
      </c>
      <c r="AD9" s="295"/>
      <c r="AE9" s="296"/>
      <c r="AF9" s="296"/>
      <c r="AG9" s="296"/>
      <c r="AH9" s="298"/>
      <c r="AI9" s="299"/>
      <c r="AJ9" s="296"/>
      <c r="AK9" s="296"/>
      <c r="AL9" s="293"/>
      <c r="AM9" s="297"/>
      <c r="AN9" s="293"/>
      <c r="AO9" s="296"/>
      <c r="AP9" s="296"/>
      <c r="AQ9" s="296"/>
      <c r="AR9" s="298"/>
      <c r="AS9" s="295"/>
      <c r="AT9" s="296"/>
      <c r="AU9" s="296"/>
      <c r="AV9" s="296"/>
      <c r="AW9" s="297"/>
      <c r="AX9" s="293"/>
      <c r="AY9" s="296"/>
      <c r="AZ9" s="296"/>
      <c r="BA9" s="296"/>
      <c r="BB9" s="297"/>
      <c r="BC9" s="775" t="s">
        <v>9</v>
      </c>
      <c r="BD9" s="706" t="s">
        <v>51</v>
      </c>
      <c r="BF9" s="371">
        <v>100</v>
      </c>
      <c r="BG9" s="372">
        <f>COUNTIF(BC11:BC55,100)</f>
        <v>0</v>
      </c>
      <c r="BH9" s="373" t="e">
        <f>BG9/BG$21</f>
        <v>#DIV/0!</v>
      </c>
      <c r="BJ9" s="304">
        <v>1.8</v>
      </c>
    </row>
    <row r="10" spans="1:62" ht="12" customHeight="1" thickBot="1">
      <c r="A10" s="765"/>
      <c r="B10" s="766"/>
      <c r="C10" s="374" t="s">
        <v>147</v>
      </c>
      <c r="D10" s="375" t="s">
        <v>10</v>
      </c>
      <c r="E10" s="595">
        <v>4</v>
      </c>
      <c r="F10" s="596">
        <v>4</v>
      </c>
      <c r="G10" s="596">
        <v>4</v>
      </c>
      <c r="H10" s="596">
        <v>4</v>
      </c>
      <c r="I10" s="597">
        <v>4</v>
      </c>
      <c r="J10" s="595">
        <v>4</v>
      </c>
      <c r="K10" s="596">
        <v>4</v>
      </c>
      <c r="L10" s="596">
        <v>4</v>
      </c>
      <c r="M10" s="596">
        <v>4</v>
      </c>
      <c r="N10" s="597">
        <v>4</v>
      </c>
      <c r="O10" s="598">
        <v>4</v>
      </c>
      <c r="P10" s="598">
        <v>4</v>
      </c>
      <c r="Q10" s="596">
        <v>4</v>
      </c>
      <c r="R10" s="596">
        <v>4</v>
      </c>
      <c r="S10" s="599">
        <v>4</v>
      </c>
      <c r="T10" s="595">
        <v>4</v>
      </c>
      <c r="U10" s="596">
        <v>4</v>
      </c>
      <c r="V10" s="598">
        <v>4</v>
      </c>
      <c r="W10" s="600">
        <v>4</v>
      </c>
      <c r="X10" s="597">
        <v>4</v>
      </c>
      <c r="Y10" s="595">
        <v>4</v>
      </c>
      <c r="Z10" s="600">
        <v>4</v>
      </c>
      <c r="AA10" s="596">
        <v>4</v>
      </c>
      <c r="AB10" s="596">
        <v>4</v>
      </c>
      <c r="AC10" s="597">
        <v>4</v>
      </c>
      <c r="AD10" s="595"/>
      <c r="AE10" s="596"/>
      <c r="AF10" s="596"/>
      <c r="AG10" s="596"/>
      <c r="AH10" s="599"/>
      <c r="AI10" s="595"/>
      <c r="AJ10" s="596"/>
      <c r="AK10" s="596"/>
      <c r="AL10" s="596"/>
      <c r="AM10" s="597"/>
      <c r="AN10" s="598"/>
      <c r="AO10" s="596"/>
      <c r="AP10" s="596"/>
      <c r="AQ10" s="596"/>
      <c r="AR10" s="599"/>
      <c r="AS10" s="595"/>
      <c r="AT10" s="596"/>
      <c r="AU10" s="596"/>
      <c r="AV10" s="596"/>
      <c r="AW10" s="597"/>
      <c r="AX10" s="598"/>
      <c r="AY10" s="596"/>
      <c r="AZ10" s="596"/>
      <c r="BA10" s="596"/>
      <c r="BB10" s="597"/>
      <c r="BC10" s="776"/>
      <c r="BD10" s="707"/>
      <c r="BF10" s="376" t="s">
        <v>30</v>
      </c>
      <c r="BG10" s="377">
        <f>COUNTIF(BC11:BC55,99)+COUNTIF(BC11:BC55,98)+COUNTIF(BC11:BC55,97)+COUNTIF(BC11:BC55,96)+COUNTIF(BC11:BC55,95)+COUNTIF(BC11:BC55,94)+COUNTIF(BC11:BC55,93)+COUNTIF(BC11:BC55,92)+COUNTIF(BC11:BC55,91)+COUNTIF(BC11:BC55,90)</f>
        <v>0</v>
      </c>
      <c r="BH10" s="378" t="e">
        <f t="shared" ref="BH10:BH20" si="0">BG10/BG$21</f>
        <v>#DIV/0!</v>
      </c>
      <c r="BJ10" s="305">
        <v>10</v>
      </c>
    </row>
    <row r="11" spans="1:62" ht="12" customHeight="1">
      <c r="A11" s="761">
        <v>1</v>
      </c>
      <c r="B11" s="762"/>
      <c r="C11" s="379"/>
      <c r="D11" s="683"/>
      <c r="E11" s="389"/>
      <c r="F11" s="387"/>
      <c r="G11" s="387"/>
      <c r="H11" s="387"/>
      <c r="I11" s="390"/>
      <c r="J11" s="391"/>
      <c r="K11" s="387"/>
      <c r="L11" s="387"/>
      <c r="M11" s="387"/>
      <c r="N11" s="390"/>
      <c r="O11" s="391"/>
      <c r="P11" s="389"/>
      <c r="Q11" s="387"/>
      <c r="R11" s="387"/>
      <c r="S11" s="390"/>
      <c r="T11" s="391"/>
      <c r="U11" s="387"/>
      <c r="V11" s="389"/>
      <c r="W11" s="390"/>
      <c r="X11" s="388"/>
      <c r="Y11" s="389"/>
      <c r="Z11" s="390"/>
      <c r="AA11" s="387"/>
      <c r="AB11" s="387"/>
      <c r="AC11" s="388"/>
      <c r="AD11" s="391"/>
      <c r="AE11" s="387"/>
      <c r="AF11" s="387"/>
      <c r="AG11" s="387"/>
      <c r="AH11" s="390"/>
      <c r="AI11" s="391"/>
      <c r="AJ11" s="387"/>
      <c r="AK11" s="387"/>
      <c r="AL11" s="387"/>
      <c r="AM11" s="388"/>
      <c r="AN11" s="389"/>
      <c r="AO11" s="387"/>
      <c r="AP11" s="387"/>
      <c r="AQ11" s="387"/>
      <c r="AR11" s="390"/>
      <c r="AS11" s="391"/>
      <c r="AT11" s="387"/>
      <c r="AU11" s="387"/>
      <c r="AV11" s="387"/>
      <c r="AW11" s="388"/>
      <c r="AX11" s="389"/>
      <c r="AY11" s="387"/>
      <c r="AZ11" s="387"/>
      <c r="BA11" s="387"/>
      <c r="BB11" s="388"/>
      <c r="BC11" s="601">
        <f>国語得点!AZ4</f>
        <v>0</v>
      </c>
      <c r="BD11" s="602">
        <f>COUNTIF(E11:BB11,1)</f>
        <v>0</v>
      </c>
      <c r="BF11" s="376" t="s">
        <v>31</v>
      </c>
      <c r="BG11" s="377">
        <f>COUNTIF(BC11:BC55,89)+COUNTIF(BC11:BC55,88)+COUNTIF(BC11:BC55,87)+COUNTIF(BC11:BC55,86)+COUNTIF(BC11:BC55,85)+COUNTIF(BC11:BC55,84)+COUNTIF(BC11:BC55,83)+COUNTIF(BC11:BC55,82)+COUNTIF(BC11:BC55,81)+COUNTIF(BC11:BC55,80)</f>
        <v>0</v>
      </c>
      <c r="BH11" s="378" t="e">
        <f t="shared" si="0"/>
        <v>#DIV/0!</v>
      </c>
      <c r="BJ11" s="305">
        <v>23.4</v>
      </c>
    </row>
    <row r="12" spans="1:62" ht="12" customHeight="1" thickBot="1">
      <c r="A12" s="728">
        <v>2</v>
      </c>
      <c r="B12" s="729"/>
      <c r="C12" s="394"/>
      <c r="D12" s="686"/>
      <c r="E12" s="466"/>
      <c r="F12" s="402"/>
      <c r="G12" s="402"/>
      <c r="H12" s="402"/>
      <c r="I12" s="405"/>
      <c r="J12" s="406"/>
      <c r="K12" s="402"/>
      <c r="L12" s="402"/>
      <c r="M12" s="402"/>
      <c r="N12" s="405"/>
      <c r="O12" s="406"/>
      <c r="P12" s="404"/>
      <c r="Q12" s="402"/>
      <c r="R12" s="402"/>
      <c r="S12" s="405"/>
      <c r="T12" s="406"/>
      <c r="U12" s="402"/>
      <c r="V12" s="404"/>
      <c r="W12" s="405"/>
      <c r="X12" s="403"/>
      <c r="Y12" s="404"/>
      <c r="Z12" s="405"/>
      <c r="AA12" s="402"/>
      <c r="AB12" s="402"/>
      <c r="AC12" s="403"/>
      <c r="AD12" s="406"/>
      <c r="AE12" s="402"/>
      <c r="AF12" s="402"/>
      <c r="AG12" s="402"/>
      <c r="AH12" s="405"/>
      <c r="AI12" s="406"/>
      <c r="AJ12" s="402"/>
      <c r="AK12" s="402"/>
      <c r="AL12" s="402"/>
      <c r="AM12" s="403"/>
      <c r="AN12" s="404"/>
      <c r="AO12" s="402"/>
      <c r="AP12" s="402"/>
      <c r="AQ12" s="402"/>
      <c r="AR12" s="405"/>
      <c r="AS12" s="406"/>
      <c r="AT12" s="402"/>
      <c r="AU12" s="402"/>
      <c r="AV12" s="402"/>
      <c r="AW12" s="403"/>
      <c r="AX12" s="404"/>
      <c r="AY12" s="402"/>
      <c r="AZ12" s="402"/>
      <c r="BA12" s="402"/>
      <c r="BB12" s="403"/>
      <c r="BC12" s="603">
        <f>国語得点!AZ5</f>
        <v>0</v>
      </c>
      <c r="BD12" s="604">
        <f>COUNTIF(E12:BB12,1)</f>
        <v>0</v>
      </c>
      <c r="BF12" s="376" t="s">
        <v>32</v>
      </c>
      <c r="BG12" s="377">
        <f>COUNTIF(BC11:BC55,79)+COUNTIF(BC11:BC55,78)+COUNTIF(BC11:BC55,77)+COUNTIF(BC11:BC55,76)+COUNTIF(BC11:BC55,75)+COUNTIF(BC11:BC55,74)+COUNTIF(BC11:BC55,73)+COUNTIF(BC11:BC55,72)+COUNTIF(BC11:BC55,71)+COUNTIF(BC11:BC55,70)</f>
        <v>0</v>
      </c>
      <c r="BH12" s="378" t="e">
        <f t="shared" si="0"/>
        <v>#DIV/0!</v>
      </c>
      <c r="BJ12" s="305">
        <v>14.5</v>
      </c>
    </row>
    <row r="13" spans="1:62" ht="12" customHeight="1">
      <c r="A13" s="726">
        <v>3</v>
      </c>
      <c r="B13" s="727"/>
      <c r="C13" s="409"/>
      <c r="D13" s="685"/>
      <c r="E13" s="608"/>
      <c r="F13" s="412"/>
      <c r="G13" s="412"/>
      <c r="H13" s="412"/>
      <c r="I13" s="411"/>
      <c r="J13" s="415"/>
      <c r="K13" s="412"/>
      <c r="L13" s="412"/>
      <c r="M13" s="412"/>
      <c r="N13" s="411"/>
      <c r="O13" s="415"/>
      <c r="P13" s="416"/>
      <c r="Q13" s="412"/>
      <c r="R13" s="412"/>
      <c r="S13" s="411"/>
      <c r="T13" s="415"/>
      <c r="U13" s="412"/>
      <c r="V13" s="416"/>
      <c r="W13" s="411"/>
      <c r="X13" s="413"/>
      <c r="Y13" s="416"/>
      <c r="Z13" s="411"/>
      <c r="AA13" s="412"/>
      <c r="AB13" s="412"/>
      <c r="AC13" s="413"/>
      <c r="AD13" s="415"/>
      <c r="AE13" s="412"/>
      <c r="AF13" s="412"/>
      <c r="AG13" s="412"/>
      <c r="AH13" s="411"/>
      <c r="AI13" s="415"/>
      <c r="AJ13" s="412"/>
      <c r="AK13" s="412"/>
      <c r="AL13" s="412"/>
      <c r="AM13" s="413"/>
      <c r="AN13" s="416"/>
      <c r="AO13" s="412"/>
      <c r="AP13" s="412"/>
      <c r="AQ13" s="412"/>
      <c r="AR13" s="411"/>
      <c r="AS13" s="415"/>
      <c r="AT13" s="412"/>
      <c r="AU13" s="412"/>
      <c r="AV13" s="412"/>
      <c r="AW13" s="413"/>
      <c r="AX13" s="416"/>
      <c r="AY13" s="412"/>
      <c r="AZ13" s="412"/>
      <c r="BA13" s="412"/>
      <c r="BB13" s="413"/>
      <c r="BC13" s="605">
        <f>国語得点!AZ6</f>
        <v>0</v>
      </c>
      <c r="BD13" s="606">
        <f t="shared" ref="BD13:BD55" si="1">COUNTIF(E13:BB13,1)</f>
        <v>0</v>
      </c>
      <c r="BF13" s="376" t="s">
        <v>33</v>
      </c>
      <c r="BG13" s="377">
        <f>COUNTIF(BC11:BC55,69)+COUNTIF(BC11:BC55,68)+COUNTIF(BC11:BC55,67)+COUNTIF(BC11:BC55,66)+COUNTIF(BC11:BC55,65)+COUNTIF(BC11:BC55,64)+COUNTIF(BC11:BC55,63)+COUNTIF(BC11:BC55,62)+COUNTIF(BC11:BC55,61)+COUNTIF(BC11:BC55,60)</f>
        <v>0</v>
      </c>
      <c r="BH13" s="378" t="e">
        <f t="shared" si="0"/>
        <v>#DIV/0!</v>
      </c>
      <c r="BJ13" s="305">
        <v>19.3</v>
      </c>
    </row>
    <row r="14" spans="1:62" ht="12" customHeight="1" thickBot="1">
      <c r="A14" s="724">
        <v>4</v>
      </c>
      <c r="B14" s="725"/>
      <c r="C14" s="419"/>
      <c r="D14" s="687"/>
      <c r="E14" s="429"/>
      <c r="F14" s="427"/>
      <c r="G14" s="427"/>
      <c r="H14" s="427"/>
      <c r="I14" s="430"/>
      <c r="J14" s="431"/>
      <c r="K14" s="427"/>
      <c r="L14" s="427"/>
      <c r="M14" s="427"/>
      <c r="N14" s="430"/>
      <c r="O14" s="431"/>
      <c r="P14" s="429"/>
      <c r="Q14" s="427"/>
      <c r="R14" s="427"/>
      <c r="S14" s="430"/>
      <c r="T14" s="431"/>
      <c r="U14" s="427"/>
      <c r="V14" s="429"/>
      <c r="W14" s="430"/>
      <c r="X14" s="428"/>
      <c r="Y14" s="429"/>
      <c r="Z14" s="430"/>
      <c r="AA14" s="427"/>
      <c r="AB14" s="427"/>
      <c r="AC14" s="428"/>
      <c r="AD14" s="431"/>
      <c r="AE14" s="427"/>
      <c r="AF14" s="427"/>
      <c r="AG14" s="427"/>
      <c r="AH14" s="430"/>
      <c r="AI14" s="431"/>
      <c r="AJ14" s="427"/>
      <c r="AK14" s="427"/>
      <c r="AL14" s="427"/>
      <c r="AM14" s="428"/>
      <c r="AN14" s="429"/>
      <c r="AO14" s="427"/>
      <c r="AP14" s="427"/>
      <c r="AQ14" s="427"/>
      <c r="AR14" s="430"/>
      <c r="AS14" s="431"/>
      <c r="AT14" s="427"/>
      <c r="AU14" s="427"/>
      <c r="AV14" s="427"/>
      <c r="AW14" s="428"/>
      <c r="AX14" s="429"/>
      <c r="AY14" s="427"/>
      <c r="AZ14" s="427"/>
      <c r="BA14" s="427"/>
      <c r="BB14" s="428"/>
      <c r="BC14" s="607">
        <f>国語得点!AZ7</f>
        <v>0</v>
      </c>
      <c r="BD14" s="602">
        <f t="shared" si="1"/>
        <v>0</v>
      </c>
      <c r="BF14" s="376" t="s">
        <v>34</v>
      </c>
      <c r="BG14" s="377">
        <f>COUNTIF(BC11:BC55,59)+COUNTIF(BC11:BC55,58)+COUNTIF(BC11:BC55,57)+COUNTIF(BC11:BC55,56)+COUNTIF(BC11:BC55,55)+COUNTIF(BC11:BC55,54)+COUNTIF(BC11:BC55,53)+COUNTIF(BC11:BC55,52)+COUNTIF(BC11:BC55,51)+COUNTIF(BC11:BC55,50)</f>
        <v>0</v>
      </c>
      <c r="BH14" s="378" t="e">
        <f t="shared" si="0"/>
        <v>#DIV/0!</v>
      </c>
      <c r="BJ14" s="305">
        <v>10.5</v>
      </c>
    </row>
    <row r="15" spans="1:62" ht="12" customHeight="1">
      <c r="A15" s="726">
        <v>5</v>
      </c>
      <c r="B15" s="727"/>
      <c r="C15" s="409"/>
      <c r="D15" s="683"/>
      <c r="E15" s="608"/>
      <c r="F15" s="387"/>
      <c r="G15" s="387"/>
      <c r="H15" s="387"/>
      <c r="I15" s="390"/>
      <c r="J15" s="391"/>
      <c r="K15" s="387"/>
      <c r="L15" s="387"/>
      <c r="M15" s="387"/>
      <c r="N15" s="390"/>
      <c r="O15" s="391"/>
      <c r="P15" s="389"/>
      <c r="Q15" s="387"/>
      <c r="R15" s="387"/>
      <c r="S15" s="390"/>
      <c r="T15" s="391"/>
      <c r="U15" s="387"/>
      <c r="V15" s="389"/>
      <c r="W15" s="390"/>
      <c r="X15" s="388"/>
      <c r="Y15" s="389"/>
      <c r="Z15" s="390"/>
      <c r="AA15" s="387"/>
      <c r="AB15" s="387"/>
      <c r="AC15" s="388"/>
      <c r="AD15" s="391"/>
      <c r="AE15" s="387"/>
      <c r="AF15" s="387"/>
      <c r="AG15" s="387"/>
      <c r="AH15" s="390"/>
      <c r="AI15" s="391"/>
      <c r="AJ15" s="387"/>
      <c r="AK15" s="387"/>
      <c r="AL15" s="387"/>
      <c r="AM15" s="424"/>
      <c r="AN15" s="608"/>
      <c r="AO15" s="423"/>
      <c r="AP15" s="423"/>
      <c r="AQ15" s="423"/>
      <c r="AR15" s="422"/>
      <c r="AS15" s="426"/>
      <c r="AT15" s="423"/>
      <c r="AU15" s="423"/>
      <c r="AV15" s="423"/>
      <c r="AW15" s="424"/>
      <c r="AX15" s="608"/>
      <c r="AY15" s="423"/>
      <c r="AZ15" s="423"/>
      <c r="BA15" s="423"/>
      <c r="BB15" s="424"/>
      <c r="BC15" s="609">
        <f>国語得点!AZ8</f>
        <v>0</v>
      </c>
      <c r="BD15" s="610">
        <f t="shared" si="1"/>
        <v>0</v>
      </c>
      <c r="BF15" s="376" t="s">
        <v>35</v>
      </c>
      <c r="BG15" s="377">
        <f>COUNTIF(BC11:BC55,49)+COUNTIF(BC11:BC55,48)+COUNTIF(BC11:BC55,47)+COUNTIF(BC11:BC55,46)+COUNTIF(BC11:BC55,45)+COUNTIF(BC11:BC55,44)+COUNTIF(BC11:BC55,43)+COUNTIF(BC11:BC55,42)+COUNTIF(BC11:BC55,41)+COUNTIF(BC11:BC55,40)</f>
        <v>0</v>
      </c>
      <c r="BH15" s="378" t="e">
        <f t="shared" si="0"/>
        <v>#DIV/0!</v>
      </c>
      <c r="BJ15" s="305">
        <v>9.8000000000000007</v>
      </c>
    </row>
    <row r="16" spans="1:62" ht="12" customHeight="1" thickBot="1">
      <c r="A16" s="728">
        <v>6</v>
      </c>
      <c r="B16" s="729"/>
      <c r="C16" s="394"/>
      <c r="D16" s="684"/>
      <c r="E16" s="404"/>
      <c r="F16" s="402"/>
      <c r="G16" s="402"/>
      <c r="H16" s="402"/>
      <c r="I16" s="405"/>
      <c r="J16" s="406"/>
      <c r="K16" s="402"/>
      <c r="L16" s="402"/>
      <c r="M16" s="402"/>
      <c r="N16" s="405"/>
      <c r="O16" s="406"/>
      <c r="P16" s="404"/>
      <c r="Q16" s="402"/>
      <c r="R16" s="402"/>
      <c r="S16" s="405"/>
      <c r="T16" s="406"/>
      <c r="U16" s="402"/>
      <c r="V16" s="404"/>
      <c r="W16" s="405"/>
      <c r="X16" s="403"/>
      <c r="Y16" s="404"/>
      <c r="Z16" s="405"/>
      <c r="AA16" s="402"/>
      <c r="AB16" s="402"/>
      <c r="AC16" s="403"/>
      <c r="AD16" s="406"/>
      <c r="AE16" s="402"/>
      <c r="AF16" s="402"/>
      <c r="AG16" s="402"/>
      <c r="AH16" s="405"/>
      <c r="AI16" s="406"/>
      <c r="AJ16" s="402"/>
      <c r="AK16" s="402"/>
      <c r="AL16" s="402"/>
      <c r="AM16" s="403"/>
      <c r="AN16" s="404"/>
      <c r="AO16" s="402"/>
      <c r="AP16" s="402"/>
      <c r="AQ16" s="402"/>
      <c r="AR16" s="405"/>
      <c r="AS16" s="406"/>
      <c r="AT16" s="402"/>
      <c r="AU16" s="402"/>
      <c r="AV16" s="402"/>
      <c r="AW16" s="403"/>
      <c r="AX16" s="404"/>
      <c r="AY16" s="402"/>
      <c r="AZ16" s="402"/>
      <c r="BA16" s="402"/>
      <c r="BB16" s="403"/>
      <c r="BC16" s="611">
        <f>国語得点!AZ9</f>
        <v>0</v>
      </c>
      <c r="BD16" s="604">
        <f t="shared" si="1"/>
        <v>0</v>
      </c>
      <c r="BF16" s="376" t="s">
        <v>36</v>
      </c>
      <c r="BG16" s="377">
        <f>COUNTIF(BC11:BC55,39)+COUNTIF(BC11:BC55,38)+COUNTIF(BC11:BC55,37)+COUNTIF(BC11:BC55,36)+COUNTIF(BC11:BC55,35)+COUNTIF(BC11:BC55,34)+COUNTIF(BC11:BC55,33)+COUNTIF(BC11:BC55,32)+COUNTIF(BC11:BC55,31)+COUNTIF(BC11:BC55,30)</f>
        <v>0</v>
      </c>
      <c r="BH16" s="378" t="e">
        <f t="shared" si="0"/>
        <v>#DIV/0!</v>
      </c>
      <c r="BJ16" s="305">
        <v>4</v>
      </c>
    </row>
    <row r="17" spans="1:62" ht="12" customHeight="1">
      <c r="A17" s="726">
        <v>7</v>
      </c>
      <c r="B17" s="727"/>
      <c r="C17" s="409"/>
      <c r="D17" s="688"/>
      <c r="E17" s="416"/>
      <c r="F17" s="412"/>
      <c r="G17" s="412"/>
      <c r="H17" s="412"/>
      <c r="I17" s="411"/>
      <c r="J17" s="415"/>
      <c r="K17" s="412"/>
      <c r="L17" s="412"/>
      <c r="M17" s="412"/>
      <c r="N17" s="411"/>
      <c r="O17" s="415"/>
      <c r="P17" s="416"/>
      <c r="Q17" s="412"/>
      <c r="R17" s="412"/>
      <c r="S17" s="411"/>
      <c r="T17" s="415"/>
      <c r="U17" s="412"/>
      <c r="V17" s="416"/>
      <c r="W17" s="411"/>
      <c r="X17" s="413"/>
      <c r="Y17" s="416"/>
      <c r="Z17" s="411"/>
      <c r="AA17" s="412"/>
      <c r="AB17" s="412"/>
      <c r="AC17" s="413"/>
      <c r="AD17" s="415"/>
      <c r="AE17" s="412"/>
      <c r="AF17" s="412"/>
      <c r="AG17" s="412"/>
      <c r="AH17" s="411"/>
      <c r="AI17" s="415"/>
      <c r="AJ17" s="412"/>
      <c r="AK17" s="412"/>
      <c r="AL17" s="412"/>
      <c r="AM17" s="413"/>
      <c r="AN17" s="416"/>
      <c r="AO17" s="412"/>
      <c r="AP17" s="412"/>
      <c r="AQ17" s="412"/>
      <c r="AR17" s="411"/>
      <c r="AS17" s="415"/>
      <c r="AT17" s="412"/>
      <c r="AU17" s="412"/>
      <c r="AV17" s="412"/>
      <c r="AW17" s="413"/>
      <c r="AX17" s="416"/>
      <c r="AY17" s="412"/>
      <c r="AZ17" s="412"/>
      <c r="BA17" s="412"/>
      <c r="BB17" s="413"/>
      <c r="BC17" s="601">
        <f>国語得点!AZ10</f>
        <v>0</v>
      </c>
      <c r="BD17" s="602">
        <f t="shared" si="1"/>
        <v>0</v>
      </c>
      <c r="BF17" s="376" t="s">
        <v>37</v>
      </c>
      <c r="BG17" s="377">
        <f>COUNTIF(BC11:BC55,29)+COUNTIF(BC11:BC66,28)+COUNTIF(BC11:BC55,27)+COUNTIF(BC11:BC55,26)+COUNTIF(BC11:BC55,25)+COUNTIF(BC11:BC55,24)+COUNTIF(BC11:BC55,23)+COUNTIF(BC11:BC55,22)+COUNTIF(BC11:BC55,21)+COUNTIF(BC11:BC55,20)</f>
        <v>0</v>
      </c>
      <c r="BH17" s="378" t="e">
        <f t="shared" si="0"/>
        <v>#DIV/0!</v>
      </c>
      <c r="BJ17" s="305">
        <v>3.9</v>
      </c>
    </row>
    <row r="18" spans="1:62" ht="12" customHeight="1" thickBot="1">
      <c r="A18" s="724">
        <v>8</v>
      </c>
      <c r="B18" s="725"/>
      <c r="C18" s="419"/>
      <c r="D18" s="687"/>
      <c r="E18" s="429"/>
      <c r="F18" s="427"/>
      <c r="G18" s="427"/>
      <c r="H18" s="427"/>
      <c r="I18" s="430"/>
      <c r="J18" s="431"/>
      <c r="K18" s="427"/>
      <c r="L18" s="427"/>
      <c r="M18" s="427"/>
      <c r="N18" s="430"/>
      <c r="O18" s="431"/>
      <c r="P18" s="429"/>
      <c r="Q18" s="427"/>
      <c r="R18" s="427"/>
      <c r="S18" s="430"/>
      <c r="T18" s="431"/>
      <c r="U18" s="427"/>
      <c r="V18" s="429"/>
      <c r="W18" s="430"/>
      <c r="X18" s="428"/>
      <c r="Y18" s="429"/>
      <c r="Z18" s="430"/>
      <c r="AA18" s="427"/>
      <c r="AB18" s="427"/>
      <c r="AC18" s="428"/>
      <c r="AD18" s="431"/>
      <c r="AE18" s="427"/>
      <c r="AF18" s="427"/>
      <c r="AG18" s="427"/>
      <c r="AH18" s="430"/>
      <c r="AI18" s="431"/>
      <c r="AJ18" s="427"/>
      <c r="AK18" s="427"/>
      <c r="AL18" s="427"/>
      <c r="AM18" s="403"/>
      <c r="AN18" s="404"/>
      <c r="AO18" s="402"/>
      <c r="AP18" s="402"/>
      <c r="AQ18" s="402"/>
      <c r="AR18" s="405"/>
      <c r="AS18" s="406"/>
      <c r="AT18" s="402"/>
      <c r="AU18" s="402"/>
      <c r="AV18" s="402"/>
      <c r="AW18" s="403"/>
      <c r="AX18" s="404"/>
      <c r="AY18" s="402"/>
      <c r="AZ18" s="402"/>
      <c r="BA18" s="402"/>
      <c r="BB18" s="403"/>
      <c r="BC18" s="612">
        <f>国語得点!AZ11</f>
        <v>0</v>
      </c>
      <c r="BD18" s="613">
        <f t="shared" si="1"/>
        <v>0</v>
      </c>
      <c r="BF18" s="376" t="s">
        <v>38</v>
      </c>
      <c r="BG18" s="377">
        <f>COUNTIF(BC11:BC55,19)+COUNTIF(BC11:BC55,18)+COUNTIF(BC11:BC55,17)+COUNTIF(BC11:BC55,16)+COUNTIF(BC11:BC55,15)+COUNTIF(BC11:BC55,14)+COUNTIF(BC11:BC55,13)+COUNTIF(BC11:BC55,12)+COUNTIF(BC11:BC55,11)+COUNTIF(BC11:BC55,10)</f>
        <v>0</v>
      </c>
      <c r="BH18" s="378" t="e">
        <f t="shared" si="0"/>
        <v>#DIV/0!</v>
      </c>
      <c r="BJ18" s="305">
        <v>1.7</v>
      </c>
    </row>
    <row r="19" spans="1:62" ht="12" customHeight="1">
      <c r="A19" s="726">
        <v>9</v>
      </c>
      <c r="B19" s="727"/>
      <c r="C19" s="379"/>
      <c r="D19" s="685"/>
      <c r="E19" s="389"/>
      <c r="F19" s="387"/>
      <c r="G19" s="387"/>
      <c r="H19" s="387"/>
      <c r="I19" s="390"/>
      <c r="J19" s="391"/>
      <c r="K19" s="387"/>
      <c r="L19" s="387"/>
      <c r="M19" s="387"/>
      <c r="N19" s="390"/>
      <c r="O19" s="391"/>
      <c r="P19" s="389"/>
      <c r="Q19" s="387"/>
      <c r="R19" s="387"/>
      <c r="S19" s="390"/>
      <c r="T19" s="391"/>
      <c r="U19" s="387"/>
      <c r="V19" s="389"/>
      <c r="W19" s="390"/>
      <c r="X19" s="388"/>
      <c r="Y19" s="389"/>
      <c r="Z19" s="390"/>
      <c r="AA19" s="387"/>
      <c r="AB19" s="387"/>
      <c r="AC19" s="388"/>
      <c r="AD19" s="391"/>
      <c r="AE19" s="387"/>
      <c r="AF19" s="387"/>
      <c r="AG19" s="387"/>
      <c r="AH19" s="390"/>
      <c r="AI19" s="391"/>
      <c r="AJ19" s="387"/>
      <c r="AK19" s="387"/>
      <c r="AL19" s="387"/>
      <c r="AM19" s="388"/>
      <c r="AN19" s="389"/>
      <c r="AO19" s="387"/>
      <c r="AP19" s="387"/>
      <c r="AQ19" s="387"/>
      <c r="AR19" s="390"/>
      <c r="AS19" s="391"/>
      <c r="AT19" s="387"/>
      <c r="AU19" s="387"/>
      <c r="AV19" s="387"/>
      <c r="AW19" s="388"/>
      <c r="AX19" s="389"/>
      <c r="AY19" s="387"/>
      <c r="AZ19" s="387"/>
      <c r="BA19" s="387"/>
      <c r="BB19" s="388"/>
      <c r="BC19" s="609">
        <f>国語得点!AZ12</f>
        <v>0</v>
      </c>
      <c r="BD19" s="610">
        <f t="shared" si="1"/>
        <v>0</v>
      </c>
      <c r="BF19" s="376" t="s">
        <v>39</v>
      </c>
      <c r="BG19" s="377">
        <f>COUNTIF(BC11:BC55,9)+COUNTIF(BC11:BC55,8)+COUNTIF(BC11:BC55,7)+COUNTIF(BC11:BC55,6)+COUNTIF(BC11:BC55,5)+COUNTIF(BC11:BC55,4)+COUNTIF(BC11:BC55,3)+COUNTIF(BC11:BC55,2)+COUNTIF(BC11:BC55,1)</f>
        <v>0</v>
      </c>
      <c r="BH19" s="378" t="e">
        <f t="shared" si="0"/>
        <v>#DIV/0!</v>
      </c>
      <c r="BJ19" s="305">
        <v>1</v>
      </c>
    </row>
    <row r="20" spans="1:62" ht="12" customHeight="1" thickBot="1">
      <c r="A20" s="728">
        <v>10</v>
      </c>
      <c r="B20" s="729"/>
      <c r="C20" s="394"/>
      <c r="D20" s="686"/>
      <c r="E20" s="404"/>
      <c r="F20" s="402"/>
      <c r="G20" s="402"/>
      <c r="H20" s="402"/>
      <c r="I20" s="405"/>
      <c r="J20" s="406"/>
      <c r="K20" s="402"/>
      <c r="L20" s="402"/>
      <c r="M20" s="402"/>
      <c r="N20" s="405"/>
      <c r="O20" s="406"/>
      <c r="P20" s="404"/>
      <c r="Q20" s="402"/>
      <c r="R20" s="402"/>
      <c r="S20" s="405"/>
      <c r="T20" s="406"/>
      <c r="U20" s="402"/>
      <c r="V20" s="404"/>
      <c r="W20" s="405"/>
      <c r="X20" s="403"/>
      <c r="Y20" s="404"/>
      <c r="Z20" s="405"/>
      <c r="AA20" s="402"/>
      <c r="AB20" s="402"/>
      <c r="AC20" s="403"/>
      <c r="AD20" s="406"/>
      <c r="AE20" s="402"/>
      <c r="AF20" s="402"/>
      <c r="AG20" s="402"/>
      <c r="AH20" s="405"/>
      <c r="AI20" s="406"/>
      <c r="AJ20" s="402"/>
      <c r="AK20" s="402"/>
      <c r="AL20" s="402"/>
      <c r="AM20" s="403"/>
      <c r="AN20" s="404"/>
      <c r="AO20" s="402"/>
      <c r="AP20" s="402"/>
      <c r="AQ20" s="402"/>
      <c r="AR20" s="405"/>
      <c r="AS20" s="406"/>
      <c r="AT20" s="402"/>
      <c r="AU20" s="402"/>
      <c r="AV20" s="402"/>
      <c r="AW20" s="403"/>
      <c r="AX20" s="404"/>
      <c r="AY20" s="402"/>
      <c r="AZ20" s="402"/>
      <c r="BA20" s="402"/>
      <c r="BB20" s="403"/>
      <c r="BC20" s="614">
        <f>国語得点!AZ13</f>
        <v>0</v>
      </c>
      <c r="BD20" s="602">
        <f t="shared" si="1"/>
        <v>0</v>
      </c>
      <c r="BF20" s="436">
        <v>0</v>
      </c>
      <c r="BG20" s="437">
        <f>BG30-SUM(BG9:BG19)</f>
        <v>0</v>
      </c>
      <c r="BH20" s="438" t="e">
        <f t="shared" si="0"/>
        <v>#DIV/0!</v>
      </c>
      <c r="BJ20" s="306">
        <v>0.2</v>
      </c>
    </row>
    <row r="21" spans="1:62" ht="12" customHeight="1" thickBot="1">
      <c r="A21" s="726">
        <v>11</v>
      </c>
      <c r="B21" s="727"/>
      <c r="C21" s="409"/>
      <c r="D21" s="685"/>
      <c r="E21" s="416"/>
      <c r="F21" s="412"/>
      <c r="G21" s="412"/>
      <c r="H21" s="412"/>
      <c r="I21" s="411"/>
      <c r="J21" s="415"/>
      <c r="K21" s="412"/>
      <c r="L21" s="412"/>
      <c r="M21" s="412"/>
      <c r="N21" s="411"/>
      <c r="O21" s="415"/>
      <c r="P21" s="416"/>
      <c r="Q21" s="412"/>
      <c r="R21" s="412"/>
      <c r="S21" s="411"/>
      <c r="T21" s="415"/>
      <c r="U21" s="412"/>
      <c r="V21" s="416"/>
      <c r="W21" s="411"/>
      <c r="X21" s="413"/>
      <c r="Y21" s="416"/>
      <c r="Z21" s="411"/>
      <c r="AA21" s="412"/>
      <c r="AB21" s="412"/>
      <c r="AC21" s="413"/>
      <c r="AD21" s="415"/>
      <c r="AE21" s="412"/>
      <c r="AF21" s="412"/>
      <c r="AG21" s="412"/>
      <c r="AH21" s="411"/>
      <c r="AI21" s="415"/>
      <c r="AJ21" s="412"/>
      <c r="AK21" s="412"/>
      <c r="AL21" s="412"/>
      <c r="AM21" s="413"/>
      <c r="AN21" s="416"/>
      <c r="AO21" s="412"/>
      <c r="AP21" s="412"/>
      <c r="AQ21" s="412"/>
      <c r="AR21" s="411"/>
      <c r="AS21" s="415"/>
      <c r="AT21" s="412"/>
      <c r="AU21" s="412"/>
      <c r="AV21" s="412"/>
      <c r="AW21" s="413"/>
      <c r="AX21" s="416"/>
      <c r="AY21" s="412"/>
      <c r="AZ21" s="412"/>
      <c r="BA21" s="412"/>
      <c r="BB21" s="413"/>
      <c r="BC21" s="601">
        <f>国語得点!AZ14</f>
        <v>0</v>
      </c>
      <c r="BD21" s="606">
        <f t="shared" si="1"/>
        <v>0</v>
      </c>
      <c r="BF21" s="615" t="s">
        <v>11</v>
      </c>
      <c r="BG21" s="440">
        <f>SUM(BG9:BG20)</f>
        <v>0</v>
      </c>
      <c r="BJ21" s="441"/>
    </row>
    <row r="22" spans="1:62" ht="12" customHeight="1" thickBot="1">
      <c r="A22" s="724">
        <v>12</v>
      </c>
      <c r="B22" s="725"/>
      <c r="C22" s="419"/>
      <c r="D22" s="684"/>
      <c r="E22" s="429"/>
      <c r="F22" s="427"/>
      <c r="G22" s="427"/>
      <c r="H22" s="427"/>
      <c r="I22" s="430"/>
      <c r="J22" s="431"/>
      <c r="K22" s="427"/>
      <c r="L22" s="427"/>
      <c r="M22" s="427"/>
      <c r="N22" s="430"/>
      <c r="O22" s="431"/>
      <c r="P22" s="429"/>
      <c r="Q22" s="427"/>
      <c r="R22" s="427"/>
      <c r="S22" s="430"/>
      <c r="T22" s="431"/>
      <c r="U22" s="427"/>
      <c r="V22" s="429"/>
      <c r="W22" s="430"/>
      <c r="X22" s="428"/>
      <c r="Y22" s="429"/>
      <c r="Z22" s="430"/>
      <c r="AA22" s="427"/>
      <c r="AB22" s="427"/>
      <c r="AC22" s="428"/>
      <c r="AD22" s="431"/>
      <c r="AE22" s="427"/>
      <c r="AF22" s="427"/>
      <c r="AG22" s="427"/>
      <c r="AH22" s="430"/>
      <c r="AI22" s="431"/>
      <c r="AJ22" s="427"/>
      <c r="AK22" s="427"/>
      <c r="AL22" s="427"/>
      <c r="AM22" s="428"/>
      <c r="AN22" s="429"/>
      <c r="AO22" s="427"/>
      <c r="AP22" s="427"/>
      <c r="AQ22" s="427"/>
      <c r="AR22" s="430"/>
      <c r="AS22" s="431"/>
      <c r="AT22" s="427"/>
      <c r="AU22" s="427"/>
      <c r="AV22" s="427"/>
      <c r="AW22" s="428"/>
      <c r="AX22" s="429"/>
      <c r="AY22" s="427"/>
      <c r="AZ22" s="427"/>
      <c r="BA22" s="427"/>
      <c r="BB22" s="428"/>
      <c r="BC22" s="612">
        <f>国語得点!AZ15</f>
        <v>0</v>
      </c>
      <c r="BD22" s="613">
        <f t="shared" si="1"/>
        <v>0</v>
      </c>
      <c r="BF22" s="440" t="s">
        <v>12</v>
      </c>
      <c r="BG22" s="440">
        <f>SUM(BC11:BC55)</f>
        <v>0</v>
      </c>
      <c r="BI22" s="703" t="s">
        <v>182</v>
      </c>
    </row>
    <row r="23" spans="1:62" ht="12" customHeight="1" thickBot="1">
      <c r="A23" s="726">
        <v>13</v>
      </c>
      <c r="B23" s="727"/>
      <c r="C23" s="409"/>
      <c r="D23" s="683"/>
      <c r="E23" s="389"/>
      <c r="F23" s="387"/>
      <c r="G23" s="387"/>
      <c r="H23" s="387"/>
      <c r="I23" s="390"/>
      <c r="J23" s="391"/>
      <c r="K23" s="387"/>
      <c r="L23" s="387"/>
      <c r="M23" s="387"/>
      <c r="N23" s="390"/>
      <c r="O23" s="391"/>
      <c r="P23" s="389"/>
      <c r="Q23" s="387"/>
      <c r="R23" s="387"/>
      <c r="S23" s="390"/>
      <c r="T23" s="391"/>
      <c r="U23" s="387"/>
      <c r="V23" s="389"/>
      <c r="W23" s="390"/>
      <c r="X23" s="388"/>
      <c r="Y23" s="389"/>
      <c r="Z23" s="390"/>
      <c r="AA23" s="387"/>
      <c r="AB23" s="387"/>
      <c r="AC23" s="388"/>
      <c r="AD23" s="391"/>
      <c r="AE23" s="387"/>
      <c r="AF23" s="387"/>
      <c r="AG23" s="387"/>
      <c r="AH23" s="390"/>
      <c r="AI23" s="391"/>
      <c r="AJ23" s="387"/>
      <c r="AK23" s="387"/>
      <c r="AL23" s="387"/>
      <c r="AM23" s="388"/>
      <c r="AN23" s="608"/>
      <c r="AO23" s="423"/>
      <c r="AP23" s="423"/>
      <c r="AQ23" s="423"/>
      <c r="AR23" s="422"/>
      <c r="AS23" s="426"/>
      <c r="AT23" s="423"/>
      <c r="AU23" s="423"/>
      <c r="AV23" s="423"/>
      <c r="AW23" s="424"/>
      <c r="AX23" s="608"/>
      <c r="AY23" s="423"/>
      <c r="AZ23" s="423"/>
      <c r="BA23" s="423"/>
      <c r="BB23" s="424"/>
      <c r="BC23" s="609">
        <f>国語得点!AZ16</f>
        <v>0</v>
      </c>
      <c r="BD23" s="602">
        <f t="shared" si="1"/>
        <v>0</v>
      </c>
      <c r="BF23" s="440" t="s">
        <v>13</v>
      </c>
      <c r="BG23" s="442" t="e">
        <f>BG22/BG21</f>
        <v>#DIV/0!</v>
      </c>
      <c r="BI23" s="703"/>
      <c r="BJ23" s="311">
        <v>66.599999999999994</v>
      </c>
    </row>
    <row r="24" spans="1:62" ht="12" customHeight="1" thickBot="1">
      <c r="A24" s="728">
        <v>14</v>
      </c>
      <c r="B24" s="729"/>
      <c r="C24" s="394"/>
      <c r="D24" s="684"/>
      <c r="E24" s="404"/>
      <c r="F24" s="402"/>
      <c r="G24" s="402"/>
      <c r="H24" s="402"/>
      <c r="I24" s="405"/>
      <c r="J24" s="406"/>
      <c r="K24" s="402"/>
      <c r="L24" s="402"/>
      <c r="M24" s="402"/>
      <c r="N24" s="405"/>
      <c r="O24" s="406"/>
      <c r="P24" s="404"/>
      <c r="Q24" s="402"/>
      <c r="R24" s="402"/>
      <c r="S24" s="405"/>
      <c r="T24" s="406"/>
      <c r="U24" s="402"/>
      <c r="V24" s="404"/>
      <c r="W24" s="405"/>
      <c r="X24" s="403"/>
      <c r="Y24" s="404"/>
      <c r="Z24" s="405"/>
      <c r="AA24" s="402"/>
      <c r="AB24" s="402"/>
      <c r="AC24" s="403"/>
      <c r="AD24" s="406"/>
      <c r="AE24" s="402"/>
      <c r="AF24" s="402"/>
      <c r="AG24" s="402"/>
      <c r="AH24" s="405"/>
      <c r="AI24" s="406"/>
      <c r="AJ24" s="402"/>
      <c r="AK24" s="402"/>
      <c r="AL24" s="402"/>
      <c r="AM24" s="403"/>
      <c r="AN24" s="404"/>
      <c r="AO24" s="402"/>
      <c r="AP24" s="402"/>
      <c r="AQ24" s="402"/>
      <c r="AR24" s="405"/>
      <c r="AS24" s="406"/>
      <c r="AT24" s="402"/>
      <c r="AU24" s="402"/>
      <c r="AV24" s="402"/>
      <c r="AW24" s="403"/>
      <c r="AX24" s="404"/>
      <c r="AY24" s="402"/>
      <c r="AZ24" s="402"/>
      <c r="BA24" s="402"/>
      <c r="BB24" s="403"/>
      <c r="BC24" s="614">
        <f>国語得点!AZ17</f>
        <v>0</v>
      </c>
      <c r="BD24" s="604">
        <f t="shared" si="1"/>
        <v>0</v>
      </c>
    </row>
    <row r="25" spans="1:62" ht="12" customHeight="1">
      <c r="A25" s="726">
        <v>15</v>
      </c>
      <c r="B25" s="727"/>
      <c r="C25" s="409"/>
      <c r="D25" s="688"/>
      <c r="E25" s="416"/>
      <c r="F25" s="412"/>
      <c r="G25" s="412"/>
      <c r="H25" s="412"/>
      <c r="I25" s="411"/>
      <c r="J25" s="415"/>
      <c r="K25" s="412"/>
      <c r="L25" s="412"/>
      <c r="M25" s="412"/>
      <c r="N25" s="411"/>
      <c r="O25" s="415"/>
      <c r="P25" s="416"/>
      <c r="Q25" s="412"/>
      <c r="R25" s="412"/>
      <c r="S25" s="411"/>
      <c r="T25" s="415"/>
      <c r="U25" s="412"/>
      <c r="V25" s="416"/>
      <c r="W25" s="411"/>
      <c r="X25" s="413"/>
      <c r="Y25" s="416"/>
      <c r="Z25" s="411"/>
      <c r="AA25" s="412"/>
      <c r="AB25" s="412"/>
      <c r="AC25" s="413"/>
      <c r="AD25" s="415"/>
      <c r="AE25" s="412"/>
      <c r="AF25" s="412"/>
      <c r="AG25" s="412"/>
      <c r="AH25" s="411"/>
      <c r="AI25" s="415"/>
      <c r="AJ25" s="412"/>
      <c r="AK25" s="412"/>
      <c r="AL25" s="412"/>
      <c r="AM25" s="413"/>
      <c r="AN25" s="416"/>
      <c r="AO25" s="412"/>
      <c r="AP25" s="412"/>
      <c r="AQ25" s="412"/>
      <c r="AR25" s="411"/>
      <c r="AS25" s="415"/>
      <c r="AT25" s="412"/>
      <c r="AU25" s="412"/>
      <c r="AV25" s="412"/>
      <c r="AW25" s="413"/>
      <c r="AX25" s="416"/>
      <c r="AY25" s="412"/>
      <c r="AZ25" s="412"/>
      <c r="BA25" s="412"/>
      <c r="BB25" s="413"/>
      <c r="BC25" s="601">
        <f>国語得点!AZ18</f>
        <v>0</v>
      </c>
      <c r="BD25" s="606">
        <f t="shared" si="1"/>
        <v>0</v>
      </c>
      <c r="BF25" s="363"/>
      <c r="BG25" s="363"/>
    </row>
    <row r="26" spans="1:62" ht="12" customHeight="1" thickBot="1">
      <c r="A26" s="724">
        <v>16</v>
      </c>
      <c r="B26" s="725"/>
      <c r="C26" s="419"/>
      <c r="D26" s="687"/>
      <c r="E26" s="429"/>
      <c r="F26" s="427"/>
      <c r="G26" s="427"/>
      <c r="H26" s="427"/>
      <c r="I26" s="430"/>
      <c r="J26" s="431"/>
      <c r="K26" s="427"/>
      <c r="L26" s="427"/>
      <c r="M26" s="427"/>
      <c r="N26" s="430"/>
      <c r="O26" s="431"/>
      <c r="P26" s="429"/>
      <c r="Q26" s="427"/>
      <c r="R26" s="427"/>
      <c r="S26" s="430"/>
      <c r="T26" s="431"/>
      <c r="U26" s="427"/>
      <c r="V26" s="429"/>
      <c r="W26" s="430"/>
      <c r="X26" s="428"/>
      <c r="Y26" s="429"/>
      <c r="Z26" s="430"/>
      <c r="AA26" s="427"/>
      <c r="AB26" s="427"/>
      <c r="AC26" s="428"/>
      <c r="AD26" s="431"/>
      <c r="AE26" s="427"/>
      <c r="AF26" s="427"/>
      <c r="AG26" s="427"/>
      <c r="AH26" s="430"/>
      <c r="AI26" s="431"/>
      <c r="AJ26" s="427"/>
      <c r="AK26" s="427"/>
      <c r="AL26" s="427"/>
      <c r="AM26" s="428"/>
      <c r="AN26" s="404"/>
      <c r="AO26" s="402"/>
      <c r="AP26" s="402"/>
      <c r="AQ26" s="402"/>
      <c r="AR26" s="405"/>
      <c r="AS26" s="406"/>
      <c r="AT26" s="402"/>
      <c r="AU26" s="402"/>
      <c r="AV26" s="402"/>
      <c r="AW26" s="403"/>
      <c r="AX26" s="404"/>
      <c r="AY26" s="402"/>
      <c r="AZ26" s="402"/>
      <c r="BA26" s="402"/>
      <c r="BB26" s="403"/>
      <c r="BC26" s="612">
        <f>国語得点!AZ19</f>
        <v>0</v>
      </c>
      <c r="BD26" s="602">
        <f t="shared" si="1"/>
        <v>0</v>
      </c>
    </row>
    <row r="27" spans="1:62" ht="12" customHeight="1" thickBot="1">
      <c r="A27" s="726">
        <v>17</v>
      </c>
      <c r="B27" s="727"/>
      <c r="C27" s="379"/>
      <c r="D27" s="685"/>
      <c r="E27" s="389"/>
      <c r="F27" s="387"/>
      <c r="G27" s="387"/>
      <c r="H27" s="387"/>
      <c r="I27" s="390"/>
      <c r="J27" s="391"/>
      <c r="K27" s="387"/>
      <c r="L27" s="387"/>
      <c r="M27" s="387"/>
      <c r="N27" s="390"/>
      <c r="O27" s="391"/>
      <c r="P27" s="389"/>
      <c r="Q27" s="387"/>
      <c r="R27" s="387"/>
      <c r="S27" s="390"/>
      <c r="T27" s="391"/>
      <c r="U27" s="387"/>
      <c r="V27" s="389"/>
      <c r="W27" s="390"/>
      <c r="X27" s="388"/>
      <c r="Y27" s="389"/>
      <c r="Z27" s="390"/>
      <c r="AA27" s="387"/>
      <c r="AB27" s="387"/>
      <c r="AC27" s="388"/>
      <c r="AD27" s="391"/>
      <c r="AE27" s="387"/>
      <c r="AF27" s="387"/>
      <c r="AG27" s="387"/>
      <c r="AH27" s="390"/>
      <c r="AI27" s="391"/>
      <c r="AJ27" s="387"/>
      <c r="AK27" s="387"/>
      <c r="AL27" s="387"/>
      <c r="AM27" s="388"/>
      <c r="AN27" s="389"/>
      <c r="AO27" s="387"/>
      <c r="AP27" s="387"/>
      <c r="AQ27" s="387"/>
      <c r="AR27" s="390"/>
      <c r="AS27" s="391"/>
      <c r="AT27" s="387"/>
      <c r="AU27" s="387"/>
      <c r="AV27" s="387"/>
      <c r="AW27" s="388"/>
      <c r="AX27" s="389"/>
      <c r="AY27" s="387"/>
      <c r="AZ27" s="387"/>
      <c r="BA27" s="387"/>
      <c r="BB27" s="388"/>
      <c r="BC27" s="609">
        <f>国語得点!AZ20</f>
        <v>0</v>
      </c>
      <c r="BD27" s="610">
        <f t="shared" si="1"/>
        <v>0</v>
      </c>
      <c r="BF27" s="363" t="s">
        <v>14</v>
      </c>
    </row>
    <row r="28" spans="1:62" ht="12" customHeight="1" thickBot="1">
      <c r="A28" s="728">
        <v>18</v>
      </c>
      <c r="B28" s="729"/>
      <c r="C28" s="394"/>
      <c r="D28" s="686"/>
      <c r="E28" s="404"/>
      <c r="F28" s="402"/>
      <c r="G28" s="402"/>
      <c r="H28" s="402"/>
      <c r="I28" s="405"/>
      <c r="J28" s="406"/>
      <c r="K28" s="402"/>
      <c r="L28" s="402"/>
      <c r="M28" s="402"/>
      <c r="N28" s="405"/>
      <c r="O28" s="406"/>
      <c r="P28" s="404"/>
      <c r="Q28" s="402"/>
      <c r="R28" s="402"/>
      <c r="S28" s="405"/>
      <c r="T28" s="406"/>
      <c r="U28" s="402"/>
      <c r="V28" s="404"/>
      <c r="W28" s="405"/>
      <c r="X28" s="403"/>
      <c r="Y28" s="404"/>
      <c r="Z28" s="405"/>
      <c r="AA28" s="402"/>
      <c r="AB28" s="402"/>
      <c r="AC28" s="403"/>
      <c r="AD28" s="406"/>
      <c r="AE28" s="402"/>
      <c r="AF28" s="402"/>
      <c r="AG28" s="402"/>
      <c r="AH28" s="405"/>
      <c r="AI28" s="406"/>
      <c r="AJ28" s="402"/>
      <c r="AK28" s="402"/>
      <c r="AL28" s="402"/>
      <c r="AM28" s="403"/>
      <c r="AN28" s="404"/>
      <c r="AO28" s="402"/>
      <c r="AP28" s="402"/>
      <c r="AQ28" s="402"/>
      <c r="AR28" s="405"/>
      <c r="AS28" s="406"/>
      <c r="AT28" s="402"/>
      <c r="AU28" s="402"/>
      <c r="AV28" s="402"/>
      <c r="AW28" s="403"/>
      <c r="AX28" s="404"/>
      <c r="AY28" s="402"/>
      <c r="AZ28" s="402"/>
      <c r="BA28" s="402"/>
      <c r="BB28" s="403"/>
      <c r="BC28" s="614">
        <f>国語得点!AZ21</f>
        <v>0</v>
      </c>
      <c r="BD28" s="604">
        <f t="shared" si="1"/>
        <v>0</v>
      </c>
      <c r="BF28" s="443" t="s">
        <v>15</v>
      </c>
      <c r="BG28" s="443">
        <f>COUNTIF(C11:C55,0)</f>
        <v>0</v>
      </c>
      <c r="BJ28" s="616"/>
    </row>
    <row r="29" spans="1:62" ht="12" customHeight="1" thickBot="1">
      <c r="A29" s="726">
        <v>19</v>
      </c>
      <c r="B29" s="727"/>
      <c r="C29" s="409"/>
      <c r="D29" s="685"/>
      <c r="E29" s="416"/>
      <c r="F29" s="412"/>
      <c r="G29" s="412"/>
      <c r="H29" s="412"/>
      <c r="I29" s="411"/>
      <c r="J29" s="415"/>
      <c r="K29" s="412"/>
      <c r="L29" s="412"/>
      <c r="M29" s="412"/>
      <c r="N29" s="411"/>
      <c r="O29" s="415"/>
      <c r="P29" s="416"/>
      <c r="Q29" s="412"/>
      <c r="R29" s="412"/>
      <c r="S29" s="411"/>
      <c r="T29" s="415"/>
      <c r="U29" s="412"/>
      <c r="V29" s="416"/>
      <c r="W29" s="411"/>
      <c r="X29" s="413"/>
      <c r="Y29" s="416"/>
      <c r="Z29" s="411"/>
      <c r="AA29" s="412"/>
      <c r="AB29" s="412"/>
      <c r="AC29" s="413"/>
      <c r="AD29" s="415"/>
      <c r="AE29" s="412"/>
      <c r="AF29" s="412"/>
      <c r="AG29" s="412"/>
      <c r="AH29" s="411"/>
      <c r="AI29" s="415"/>
      <c r="AJ29" s="412"/>
      <c r="AK29" s="412"/>
      <c r="AL29" s="412"/>
      <c r="AM29" s="413"/>
      <c r="AN29" s="416"/>
      <c r="AO29" s="412"/>
      <c r="AP29" s="412"/>
      <c r="AQ29" s="412"/>
      <c r="AR29" s="411"/>
      <c r="AS29" s="415"/>
      <c r="AT29" s="412"/>
      <c r="AU29" s="412"/>
      <c r="AV29" s="412"/>
      <c r="AW29" s="413"/>
      <c r="AX29" s="416"/>
      <c r="AY29" s="412"/>
      <c r="AZ29" s="412"/>
      <c r="BA29" s="412"/>
      <c r="BB29" s="413"/>
      <c r="BC29" s="601">
        <f>国語得点!AZ22</f>
        <v>0</v>
      </c>
      <c r="BD29" s="602">
        <f t="shared" si="1"/>
        <v>0</v>
      </c>
      <c r="BF29" s="444" t="s">
        <v>16</v>
      </c>
      <c r="BG29" s="444">
        <f>COUNTIF(C11:C55,1)</f>
        <v>0</v>
      </c>
      <c r="BJ29" s="616"/>
    </row>
    <row r="30" spans="1:62" ht="12" customHeight="1" thickBot="1">
      <c r="A30" s="724">
        <v>20</v>
      </c>
      <c r="B30" s="725"/>
      <c r="C30" s="419"/>
      <c r="D30" s="684"/>
      <c r="E30" s="429"/>
      <c r="F30" s="427"/>
      <c r="G30" s="427"/>
      <c r="H30" s="427"/>
      <c r="I30" s="430"/>
      <c r="J30" s="431"/>
      <c r="K30" s="427"/>
      <c r="L30" s="427"/>
      <c r="M30" s="427"/>
      <c r="N30" s="430"/>
      <c r="O30" s="431"/>
      <c r="P30" s="429"/>
      <c r="Q30" s="427"/>
      <c r="R30" s="427"/>
      <c r="S30" s="430"/>
      <c r="T30" s="431"/>
      <c r="U30" s="427"/>
      <c r="V30" s="429"/>
      <c r="W30" s="430"/>
      <c r="X30" s="428"/>
      <c r="Y30" s="429"/>
      <c r="Z30" s="430"/>
      <c r="AA30" s="427"/>
      <c r="AB30" s="427"/>
      <c r="AC30" s="428"/>
      <c r="AD30" s="431"/>
      <c r="AE30" s="427"/>
      <c r="AF30" s="427"/>
      <c r="AG30" s="427"/>
      <c r="AH30" s="430"/>
      <c r="AI30" s="431"/>
      <c r="AJ30" s="427"/>
      <c r="AK30" s="427"/>
      <c r="AL30" s="427"/>
      <c r="AM30" s="428"/>
      <c r="AN30" s="429"/>
      <c r="AO30" s="427"/>
      <c r="AP30" s="427"/>
      <c r="AQ30" s="427"/>
      <c r="AR30" s="430"/>
      <c r="AS30" s="431"/>
      <c r="AT30" s="427"/>
      <c r="AU30" s="427"/>
      <c r="AV30" s="427"/>
      <c r="AW30" s="428"/>
      <c r="AX30" s="429"/>
      <c r="AY30" s="427"/>
      <c r="AZ30" s="427"/>
      <c r="BA30" s="427"/>
      <c r="BB30" s="428"/>
      <c r="BC30" s="612">
        <f>国語得点!AZ23</f>
        <v>0</v>
      </c>
      <c r="BD30" s="613">
        <f t="shared" si="1"/>
        <v>0</v>
      </c>
      <c r="BF30" s="445" t="s">
        <v>17</v>
      </c>
      <c r="BG30" s="446">
        <f>SUM(BG28:BG29)</f>
        <v>0</v>
      </c>
      <c r="BJ30" s="616"/>
    </row>
    <row r="31" spans="1:62" ht="12" customHeight="1">
      <c r="A31" s="726">
        <v>21</v>
      </c>
      <c r="B31" s="727"/>
      <c r="C31" s="409"/>
      <c r="D31" s="683"/>
      <c r="E31" s="389"/>
      <c r="F31" s="387"/>
      <c r="G31" s="387"/>
      <c r="H31" s="387"/>
      <c r="I31" s="390"/>
      <c r="J31" s="391"/>
      <c r="K31" s="416"/>
      <c r="L31" s="387"/>
      <c r="M31" s="387"/>
      <c r="N31" s="390"/>
      <c r="O31" s="391"/>
      <c r="P31" s="389"/>
      <c r="Q31" s="387"/>
      <c r="R31" s="387"/>
      <c r="S31" s="390"/>
      <c r="T31" s="391"/>
      <c r="U31" s="387"/>
      <c r="V31" s="389"/>
      <c r="W31" s="390"/>
      <c r="X31" s="388"/>
      <c r="Y31" s="389"/>
      <c r="Z31" s="390"/>
      <c r="AA31" s="387"/>
      <c r="AB31" s="387"/>
      <c r="AC31" s="388"/>
      <c r="AD31" s="391"/>
      <c r="AE31" s="387"/>
      <c r="AF31" s="387"/>
      <c r="AG31" s="387"/>
      <c r="AH31" s="390"/>
      <c r="AI31" s="391"/>
      <c r="AJ31" s="387"/>
      <c r="AK31" s="387"/>
      <c r="AL31" s="387"/>
      <c r="AM31" s="388"/>
      <c r="AN31" s="608"/>
      <c r="AO31" s="423"/>
      <c r="AP31" s="423"/>
      <c r="AQ31" s="423"/>
      <c r="AR31" s="422"/>
      <c r="AS31" s="426"/>
      <c r="AT31" s="423"/>
      <c r="AU31" s="423"/>
      <c r="AV31" s="423"/>
      <c r="AW31" s="424"/>
      <c r="AX31" s="608"/>
      <c r="AY31" s="423"/>
      <c r="AZ31" s="423"/>
      <c r="BA31" s="423"/>
      <c r="BB31" s="424"/>
      <c r="BC31" s="617">
        <f>国語得点!AZ24</f>
        <v>0</v>
      </c>
      <c r="BD31" s="610">
        <f t="shared" si="1"/>
        <v>0</v>
      </c>
      <c r="BJ31" s="616"/>
    </row>
    <row r="32" spans="1:62" ht="12" customHeight="1" thickBot="1">
      <c r="A32" s="728">
        <v>22</v>
      </c>
      <c r="B32" s="729"/>
      <c r="C32" s="394"/>
      <c r="D32" s="684"/>
      <c r="E32" s="404"/>
      <c r="F32" s="402"/>
      <c r="G32" s="402"/>
      <c r="H32" s="402"/>
      <c r="I32" s="405"/>
      <c r="J32" s="406"/>
      <c r="K32" s="402"/>
      <c r="L32" s="402"/>
      <c r="M32" s="402"/>
      <c r="N32" s="405"/>
      <c r="O32" s="406"/>
      <c r="P32" s="404"/>
      <c r="Q32" s="402"/>
      <c r="R32" s="402"/>
      <c r="S32" s="405"/>
      <c r="T32" s="406"/>
      <c r="U32" s="402"/>
      <c r="V32" s="404"/>
      <c r="W32" s="405"/>
      <c r="X32" s="403"/>
      <c r="Y32" s="404"/>
      <c r="Z32" s="405"/>
      <c r="AA32" s="402"/>
      <c r="AB32" s="402"/>
      <c r="AC32" s="403"/>
      <c r="AD32" s="406"/>
      <c r="AE32" s="402"/>
      <c r="AF32" s="402"/>
      <c r="AG32" s="402"/>
      <c r="AH32" s="405"/>
      <c r="AI32" s="406"/>
      <c r="AJ32" s="402"/>
      <c r="AK32" s="402"/>
      <c r="AL32" s="402"/>
      <c r="AM32" s="403"/>
      <c r="AN32" s="404"/>
      <c r="AO32" s="402"/>
      <c r="AP32" s="402"/>
      <c r="AQ32" s="402"/>
      <c r="AR32" s="405"/>
      <c r="AS32" s="406"/>
      <c r="AT32" s="402"/>
      <c r="AU32" s="402"/>
      <c r="AV32" s="402"/>
      <c r="AW32" s="403"/>
      <c r="AX32" s="404"/>
      <c r="AY32" s="402"/>
      <c r="AZ32" s="402"/>
      <c r="BA32" s="402"/>
      <c r="BB32" s="403"/>
      <c r="BC32" s="614">
        <f>国語得点!AZ25</f>
        <v>0</v>
      </c>
      <c r="BD32" s="602">
        <f t="shared" si="1"/>
        <v>0</v>
      </c>
      <c r="BJ32" s="616"/>
    </row>
    <row r="33" spans="1:62" ht="12" customHeight="1">
      <c r="A33" s="726">
        <v>23</v>
      </c>
      <c r="B33" s="727"/>
      <c r="C33" s="409"/>
      <c r="D33" s="688"/>
      <c r="E33" s="416"/>
      <c r="F33" s="412"/>
      <c r="G33" s="412"/>
      <c r="H33" s="412"/>
      <c r="I33" s="411"/>
      <c r="J33" s="415"/>
      <c r="K33" s="412"/>
      <c r="L33" s="412"/>
      <c r="M33" s="412"/>
      <c r="N33" s="411"/>
      <c r="O33" s="415"/>
      <c r="P33" s="416"/>
      <c r="Q33" s="412"/>
      <c r="R33" s="412"/>
      <c r="S33" s="411"/>
      <c r="T33" s="415"/>
      <c r="U33" s="412"/>
      <c r="V33" s="416"/>
      <c r="W33" s="411"/>
      <c r="X33" s="413"/>
      <c r="Y33" s="416"/>
      <c r="Z33" s="411"/>
      <c r="AA33" s="412"/>
      <c r="AB33" s="412"/>
      <c r="AC33" s="413"/>
      <c r="AD33" s="415"/>
      <c r="AE33" s="412"/>
      <c r="AF33" s="412"/>
      <c r="AG33" s="412"/>
      <c r="AH33" s="411"/>
      <c r="AI33" s="415"/>
      <c r="AJ33" s="412"/>
      <c r="AK33" s="412"/>
      <c r="AL33" s="412"/>
      <c r="AM33" s="413"/>
      <c r="AN33" s="416"/>
      <c r="AO33" s="412"/>
      <c r="AP33" s="412"/>
      <c r="AQ33" s="412"/>
      <c r="AR33" s="411"/>
      <c r="AS33" s="415"/>
      <c r="AT33" s="412"/>
      <c r="AU33" s="412"/>
      <c r="AV33" s="412"/>
      <c r="AW33" s="413"/>
      <c r="AX33" s="416"/>
      <c r="AY33" s="412"/>
      <c r="AZ33" s="412"/>
      <c r="BA33" s="412"/>
      <c r="BB33" s="413"/>
      <c r="BC33" s="601">
        <f>国語得点!AZ26</f>
        <v>0</v>
      </c>
      <c r="BD33" s="606">
        <f t="shared" si="1"/>
        <v>0</v>
      </c>
      <c r="BJ33" s="616"/>
    </row>
    <row r="34" spans="1:62" ht="12" customHeight="1" thickBot="1">
      <c r="A34" s="724">
        <v>24</v>
      </c>
      <c r="B34" s="725"/>
      <c r="C34" s="419"/>
      <c r="D34" s="687"/>
      <c r="E34" s="429"/>
      <c r="F34" s="427"/>
      <c r="G34" s="427"/>
      <c r="H34" s="427"/>
      <c r="I34" s="430"/>
      <c r="J34" s="431"/>
      <c r="K34" s="427"/>
      <c r="L34" s="427"/>
      <c r="M34" s="427"/>
      <c r="N34" s="430"/>
      <c r="O34" s="431"/>
      <c r="P34" s="429"/>
      <c r="Q34" s="427"/>
      <c r="R34" s="427"/>
      <c r="S34" s="430"/>
      <c r="T34" s="431"/>
      <c r="U34" s="427"/>
      <c r="V34" s="429"/>
      <c r="W34" s="430"/>
      <c r="X34" s="428"/>
      <c r="Y34" s="429"/>
      <c r="Z34" s="430"/>
      <c r="AA34" s="427"/>
      <c r="AB34" s="427"/>
      <c r="AC34" s="428"/>
      <c r="AD34" s="431"/>
      <c r="AE34" s="427"/>
      <c r="AF34" s="427"/>
      <c r="AG34" s="427"/>
      <c r="AH34" s="430"/>
      <c r="AI34" s="431"/>
      <c r="AJ34" s="427"/>
      <c r="AK34" s="427"/>
      <c r="AL34" s="427"/>
      <c r="AM34" s="428"/>
      <c r="AN34" s="404"/>
      <c r="AO34" s="402"/>
      <c r="AP34" s="402"/>
      <c r="AQ34" s="402"/>
      <c r="AR34" s="405"/>
      <c r="AS34" s="406"/>
      <c r="AT34" s="402"/>
      <c r="AU34" s="402"/>
      <c r="AV34" s="402"/>
      <c r="AW34" s="403"/>
      <c r="AX34" s="404"/>
      <c r="AY34" s="402"/>
      <c r="AZ34" s="402"/>
      <c r="BA34" s="402"/>
      <c r="BB34" s="403"/>
      <c r="BC34" s="612">
        <f>国語得点!AZ27</f>
        <v>0</v>
      </c>
      <c r="BD34" s="613">
        <f t="shared" si="1"/>
        <v>0</v>
      </c>
      <c r="BF34" s="344" t="s">
        <v>18</v>
      </c>
      <c r="BJ34" s="616"/>
    </row>
    <row r="35" spans="1:62" ht="12" customHeight="1">
      <c r="A35" s="726">
        <v>25</v>
      </c>
      <c r="B35" s="727"/>
      <c r="C35" s="379"/>
      <c r="D35" s="685"/>
      <c r="E35" s="389"/>
      <c r="F35" s="387"/>
      <c r="G35" s="387"/>
      <c r="H35" s="387"/>
      <c r="I35" s="390"/>
      <c r="J35" s="391"/>
      <c r="K35" s="387"/>
      <c r="L35" s="387"/>
      <c r="M35" s="387"/>
      <c r="N35" s="390"/>
      <c r="O35" s="391"/>
      <c r="P35" s="389"/>
      <c r="Q35" s="387"/>
      <c r="R35" s="387"/>
      <c r="S35" s="390"/>
      <c r="T35" s="391"/>
      <c r="U35" s="387"/>
      <c r="V35" s="389"/>
      <c r="W35" s="390"/>
      <c r="X35" s="388"/>
      <c r="Y35" s="389"/>
      <c r="Z35" s="390"/>
      <c r="AA35" s="387"/>
      <c r="AB35" s="387"/>
      <c r="AC35" s="388"/>
      <c r="AD35" s="391"/>
      <c r="AE35" s="387"/>
      <c r="AF35" s="387"/>
      <c r="AG35" s="387"/>
      <c r="AH35" s="390"/>
      <c r="AI35" s="391"/>
      <c r="AJ35" s="387"/>
      <c r="AK35" s="387"/>
      <c r="AL35" s="387"/>
      <c r="AM35" s="388"/>
      <c r="AN35" s="389"/>
      <c r="AO35" s="387"/>
      <c r="AP35" s="387"/>
      <c r="AQ35" s="387"/>
      <c r="AR35" s="390"/>
      <c r="AS35" s="391"/>
      <c r="AT35" s="387"/>
      <c r="AU35" s="387"/>
      <c r="AV35" s="387"/>
      <c r="AW35" s="388"/>
      <c r="AX35" s="389"/>
      <c r="AY35" s="387"/>
      <c r="AZ35" s="387"/>
      <c r="BA35" s="387"/>
      <c r="BB35" s="388"/>
      <c r="BC35" s="609">
        <f>国語得点!AZ28</f>
        <v>0</v>
      </c>
      <c r="BD35" s="602">
        <f t="shared" si="1"/>
        <v>0</v>
      </c>
      <c r="BF35" s="312" t="s">
        <v>174</v>
      </c>
      <c r="BG35" s="701" t="s">
        <v>175</v>
      </c>
      <c r="BH35" s="702"/>
      <c r="BI35" s="454"/>
    </row>
    <row r="36" spans="1:62" ht="12" customHeight="1" thickBot="1">
      <c r="A36" s="728">
        <v>26</v>
      </c>
      <c r="B36" s="729"/>
      <c r="C36" s="394"/>
      <c r="D36" s="686"/>
      <c r="E36" s="404"/>
      <c r="F36" s="402"/>
      <c r="G36" s="402"/>
      <c r="H36" s="402"/>
      <c r="I36" s="405"/>
      <c r="J36" s="406"/>
      <c r="K36" s="402"/>
      <c r="L36" s="402"/>
      <c r="M36" s="402"/>
      <c r="N36" s="405"/>
      <c r="O36" s="406"/>
      <c r="P36" s="404"/>
      <c r="Q36" s="402"/>
      <c r="R36" s="402"/>
      <c r="S36" s="405"/>
      <c r="T36" s="406"/>
      <c r="U36" s="402"/>
      <c r="V36" s="404"/>
      <c r="W36" s="405"/>
      <c r="X36" s="403"/>
      <c r="Y36" s="404"/>
      <c r="Z36" s="405"/>
      <c r="AA36" s="402"/>
      <c r="AB36" s="402"/>
      <c r="AC36" s="403"/>
      <c r="AD36" s="406"/>
      <c r="AE36" s="402"/>
      <c r="AF36" s="402"/>
      <c r="AG36" s="402"/>
      <c r="AH36" s="405"/>
      <c r="AI36" s="406"/>
      <c r="AJ36" s="402"/>
      <c r="AK36" s="402"/>
      <c r="AL36" s="402"/>
      <c r="AM36" s="403"/>
      <c r="AN36" s="404"/>
      <c r="AO36" s="402"/>
      <c r="AP36" s="402"/>
      <c r="AQ36" s="402"/>
      <c r="AR36" s="405"/>
      <c r="AS36" s="406"/>
      <c r="AT36" s="402"/>
      <c r="AU36" s="402"/>
      <c r="AV36" s="402"/>
      <c r="AW36" s="403"/>
      <c r="AX36" s="404"/>
      <c r="AY36" s="402"/>
      <c r="AZ36" s="402"/>
      <c r="BA36" s="402"/>
      <c r="BB36" s="403"/>
      <c r="BC36" s="614">
        <f>国語得点!AZ29</f>
        <v>0</v>
      </c>
      <c r="BD36" s="604">
        <f t="shared" si="1"/>
        <v>0</v>
      </c>
      <c r="BF36" s="313" t="s">
        <v>177</v>
      </c>
      <c r="BG36" s="448" t="s">
        <v>176</v>
      </c>
      <c r="BH36" s="449"/>
      <c r="BI36" s="454"/>
    </row>
    <row r="37" spans="1:62" ht="12" customHeight="1">
      <c r="A37" s="726">
        <v>27</v>
      </c>
      <c r="B37" s="727"/>
      <c r="C37" s="409"/>
      <c r="D37" s="685"/>
      <c r="E37" s="416"/>
      <c r="F37" s="412"/>
      <c r="G37" s="412"/>
      <c r="H37" s="412"/>
      <c r="I37" s="411"/>
      <c r="J37" s="415"/>
      <c r="K37" s="412"/>
      <c r="L37" s="412"/>
      <c r="M37" s="412"/>
      <c r="N37" s="411"/>
      <c r="O37" s="415"/>
      <c r="P37" s="416"/>
      <c r="Q37" s="412"/>
      <c r="R37" s="412"/>
      <c r="S37" s="411"/>
      <c r="T37" s="415"/>
      <c r="U37" s="412"/>
      <c r="V37" s="416"/>
      <c r="W37" s="411"/>
      <c r="X37" s="413"/>
      <c r="Y37" s="416"/>
      <c r="Z37" s="411"/>
      <c r="AA37" s="412"/>
      <c r="AB37" s="412"/>
      <c r="AC37" s="413"/>
      <c r="AD37" s="415"/>
      <c r="AE37" s="412"/>
      <c r="AF37" s="412"/>
      <c r="AG37" s="412"/>
      <c r="AH37" s="411"/>
      <c r="AI37" s="415"/>
      <c r="AJ37" s="412"/>
      <c r="AK37" s="412"/>
      <c r="AL37" s="412"/>
      <c r="AM37" s="413"/>
      <c r="AN37" s="416"/>
      <c r="AO37" s="412"/>
      <c r="AP37" s="412"/>
      <c r="AQ37" s="412"/>
      <c r="AR37" s="411"/>
      <c r="AS37" s="415"/>
      <c r="AT37" s="412"/>
      <c r="AU37" s="412"/>
      <c r="AV37" s="412"/>
      <c r="AW37" s="413"/>
      <c r="AX37" s="416"/>
      <c r="AY37" s="412"/>
      <c r="AZ37" s="412"/>
      <c r="BA37" s="412"/>
      <c r="BB37" s="413"/>
      <c r="BC37" s="601">
        <f>国語得点!AZ30</f>
        <v>0</v>
      </c>
      <c r="BD37" s="606">
        <f t="shared" si="1"/>
        <v>0</v>
      </c>
      <c r="BF37" s="354" t="s">
        <v>161</v>
      </c>
      <c r="BG37" s="315" t="s">
        <v>161</v>
      </c>
      <c r="BH37" s="314"/>
      <c r="BI37" s="454"/>
    </row>
    <row r="38" spans="1:62" ht="12" customHeight="1" thickBot="1">
      <c r="A38" s="724">
        <v>28</v>
      </c>
      <c r="B38" s="725"/>
      <c r="C38" s="419"/>
      <c r="D38" s="684"/>
      <c r="E38" s="429"/>
      <c r="F38" s="427"/>
      <c r="G38" s="427"/>
      <c r="H38" s="427"/>
      <c r="I38" s="430"/>
      <c r="J38" s="431"/>
      <c r="K38" s="427"/>
      <c r="L38" s="427"/>
      <c r="M38" s="427"/>
      <c r="N38" s="430"/>
      <c r="O38" s="431"/>
      <c r="P38" s="429"/>
      <c r="Q38" s="427"/>
      <c r="R38" s="427"/>
      <c r="S38" s="430"/>
      <c r="T38" s="431"/>
      <c r="U38" s="427"/>
      <c r="V38" s="429"/>
      <c r="W38" s="430"/>
      <c r="X38" s="428"/>
      <c r="Y38" s="429"/>
      <c r="Z38" s="430"/>
      <c r="AA38" s="427"/>
      <c r="AB38" s="427"/>
      <c r="AC38" s="428"/>
      <c r="AD38" s="431"/>
      <c r="AE38" s="427"/>
      <c r="AF38" s="427"/>
      <c r="AG38" s="427"/>
      <c r="AH38" s="430"/>
      <c r="AI38" s="431"/>
      <c r="AJ38" s="427"/>
      <c r="AK38" s="427"/>
      <c r="AL38" s="427"/>
      <c r="AM38" s="428"/>
      <c r="AN38" s="429"/>
      <c r="AO38" s="427"/>
      <c r="AP38" s="427"/>
      <c r="AQ38" s="427"/>
      <c r="AR38" s="430"/>
      <c r="AS38" s="431"/>
      <c r="AT38" s="427"/>
      <c r="AU38" s="427"/>
      <c r="AV38" s="427"/>
      <c r="AW38" s="428"/>
      <c r="AX38" s="429"/>
      <c r="AY38" s="427"/>
      <c r="AZ38" s="427"/>
      <c r="BA38" s="427"/>
      <c r="BB38" s="428"/>
      <c r="BC38" s="612">
        <f>国語得点!AZ31</f>
        <v>0</v>
      </c>
      <c r="BD38" s="602">
        <f t="shared" si="1"/>
        <v>0</v>
      </c>
      <c r="BF38" s="354" t="s">
        <v>161</v>
      </c>
      <c r="BG38" s="315" t="s">
        <v>161</v>
      </c>
      <c r="BH38" s="314"/>
      <c r="BI38" s="454"/>
    </row>
    <row r="39" spans="1:62" ht="12" customHeight="1" thickBot="1">
      <c r="A39" s="726">
        <v>29</v>
      </c>
      <c r="B39" s="727"/>
      <c r="C39" s="409"/>
      <c r="D39" s="683"/>
      <c r="E39" s="389"/>
      <c r="F39" s="387"/>
      <c r="G39" s="387"/>
      <c r="H39" s="387"/>
      <c r="I39" s="390"/>
      <c r="J39" s="391"/>
      <c r="K39" s="387"/>
      <c r="L39" s="387"/>
      <c r="M39" s="387"/>
      <c r="N39" s="390"/>
      <c r="O39" s="391"/>
      <c r="P39" s="389"/>
      <c r="Q39" s="387"/>
      <c r="R39" s="387"/>
      <c r="S39" s="390"/>
      <c r="T39" s="391"/>
      <c r="U39" s="387"/>
      <c r="V39" s="389"/>
      <c r="W39" s="390"/>
      <c r="X39" s="388"/>
      <c r="Y39" s="389"/>
      <c r="Z39" s="390"/>
      <c r="AA39" s="387"/>
      <c r="AB39" s="387"/>
      <c r="AC39" s="388"/>
      <c r="AD39" s="391"/>
      <c r="AE39" s="387"/>
      <c r="AF39" s="387"/>
      <c r="AG39" s="387"/>
      <c r="AH39" s="390"/>
      <c r="AI39" s="391"/>
      <c r="AJ39" s="387"/>
      <c r="AK39" s="387"/>
      <c r="AL39" s="387"/>
      <c r="AM39" s="388"/>
      <c r="AN39" s="608"/>
      <c r="AO39" s="423"/>
      <c r="AP39" s="423"/>
      <c r="AQ39" s="423"/>
      <c r="AR39" s="422"/>
      <c r="AS39" s="426"/>
      <c r="AT39" s="423"/>
      <c r="AU39" s="423"/>
      <c r="AV39" s="423"/>
      <c r="AW39" s="424"/>
      <c r="AX39" s="608"/>
      <c r="AY39" s="423"/>
      <c r="AZ39" s="423"/>
      <c r="BA39" s="423"/>
      <c r="BB39" s="424"/>
      <c r="BC39" s="609">
        <f>国語得点!AZ32</f>
        <v>0</v>
      </c>
      <c r="BD39" s="610">
        <f t="shared" si="1"/>
        <v>0</v>
      </c>
      <c r="BF39" s="355" t="s">
        <v>165</v>
      </c>
      <c r="BG39" s="316" t="s">
        <v>165</v>
      </c>
      <c r="BH39" s="317"/>
      <c r="BI39" s="454"/>
    </row>
    <row r="40" spans="1:62" ht="12" customHeight="1" thickBot="1">
      <c r="A40" s="728">
        <v>30</v>
      </c>
      <c r="B40" s="729"/>
      <c r="C40" s="394"/>
      <c r="D40" s="684"/>
      <c r="E40" s="404"/>
      <c r="F40" s="402"/>
      <c r="G40" s="402"/>
      <c r="H40" s="402"/>
      <c r="I40" s="405"/>
      <c r="J40" s="406"/>
      <c r="K40" s="402"/>
      <c r="L40" s="402"/>
      <c r="M40" s="402"/>
      <c r="N40" s="405"/>
      <c r="O40" s="406"/>
      <c r="P40" s="404"/>
      <c r="Q40" s="402"/>
      <c r="R40" s="402"/>
      <c r="S40" s="405"/>
      <c r="T40" s="406"/>
      <c r="U40" s="402"/>
      <c r="V40" s="404"/>
      <c r="W40" s="405"/>
      <c r="X40" s="403"/>
      <c r="Y40" s="404"/>
      <c r="Z40" s="405"/>
      <c r="AA40" s="402"/>
      <c r="AB40" s="402"/>
      <c r="AC40" s="403"/>
      <c r="AD40" s="406"/>
      <c r="AE40" s="402"/>
      <c r="AF40" s="402"/>
      <c r="AG40" s="402"/>
      <c r="AH40" s="405"/>
      <c r="AI40" s="406"/>
      <c r="AJ40" s="402"/>
      <c r="AK40" s="402"/>
      <c r="AL40" s="402"/>
      <c r="AM40" s="403"/>
      <c r="AN40" s="404"/>
      <c r="AO40" s="402"/>
      <c r="AP40" s="402"/>
      <c r="AQ40" s="402"/>
      <c r="AR40" s="405"/>
      <c r="AS40" s="406"/>
      <c r="AT40" s="402"/>
      <c r="AU40" s="402"/>
      <c r="AV40" s="402"/>
      <c r="AW40" s="403"/>
      <c r="AX40" s="404"/>
      <c r="AY40" s="402"/>
      <c r="AZ40" s="402"/>
      <c r="BA40" s="402"/>
      <c r="BB40" s="403"/>
      <c r="BC40" s="614">
        <f>国語得点!AZ33</f>
        <v>0</v>
      </c>
      <c r="BD40" s="604">
        <f t="shared" si="1"/>
        <v>0</v>
      </c>
      <c r="BF40" s="452"/>
      <c r="BG40" s="618"/>
      <c r="BJ40" s="454"/>
    </row>
    <row r="41" spans="1:62" ht="12" customHeight="1" thickBot="1">
      <c r="A41" s="726">
        <v>31</v>
      </c>
      <c r="B41" s="727"/>
      <c r="C41" s="409"/>
      <c r="D41" s="688"/>
      <c r="E41" s="416"/>
      <c r="F41" s="412"/>
      <c r="G41" s="412"/>
      <c r="H41" s="412"/>
      <c r="I41" s="411"/>
      <c r="J41" s="415"/>
      <c r="K41" s="412"/>
      <c r="L41" s="412"/>
      <c r="M41" s="412"/>
      <c r="N41" s="411"/>
      <c r="O41" s="415"/>
      <c r="P41" s="416"/>
      <c r="Q41" s="412"/>
      <c r="R41" s="412"/>
      <c r="S41" s="411"/>
      <c r="T41" s="415"/>
      <c r="U41" s="412"/>
      <c r="V41" s="416"/>
      <c r="W41" s="411"/>
      <c r="X41" s="413"/>
      <c r="Y41" s="416"/>
      <c r="Z41" s="411"/>
      <c r="AA41" s="412"/>
      <c r="AB41" s="412"/>
      <c r="AC41" s="413"/>
      <c r="AD41" s="415"/>
      <c r="AE41" s="412"/>
      <c r="AF41" s="412"/>
      <c r="AG41" s="412"/>
      <c r="AH41" s="411"/>
      <c r="AI41" s="415"/>
      <c r="AJ41" s="412"/>
      <c r="AK41" s="412"/>
      <c r="AL41" s="412"/>
      <c r="AM41" s="413"/>
      <c r="AN41" s="416"/>
      <c r="AO41" s="412"/>
      <c r="AP41" s="412"/>
      <c r="AQ41" s="412"/>
      <c r="AR41" s="411"/>
      <c r="AS41" s="415"/>
      <c r="AT41" s="412"/>
      <c r="AU41" s="412"/>
      <c r="AV41" s="412"/>
      <c r="AW41" s="413"/>
      <c r="AX41" s="416"/>
      <c r="AY41" s="412"/>
      <c r="AZ41" s="412"/>
      <c r="BA41" s="412"/>
      <c r="BB41" s="413"/>
      <c r="BC41" s="601">
        <f>国語得点!AZ34</f>
        <v>0</v>
      </c>
      <c r="BD41" s="602">
        <f t="shared" si="1"/>
        <v>0</v>
      </c>
      <c r="BF41" s="455" t="s">
        <v>144</v>
      </c>
      <c r="BG41" s="456">
        <f>SUMPRODUCT((BF35:BF39&lt;&gt;"")*1)-COUNTIF(BF35:BF39,"-")</f>
        <v>2</v>
      </c>
    </row>
    <row r="42" spans="1:62" ht="12" customHeight="1" thickBot="1">
      <c r="A42" s="724">
        <v>32</v>
      </c>
      <c r="B42" s="725"/>
      <c r="C42" s="419"/>
      <c r="D42" s="687"/>
      <c r="E42" s="429"/>
      <c r="F42" s="427"/>
      <c r="G42" s="427"/>
      <c r="H42" s="427"/>
      <c r="I42" s="430"/>
      <c r="J42" s="431"/>
      <c r="K42" s="427"/>
      <c r="L42" s="427"/>
      <c r="M42" s="427"/>
      <c r="N42" s="430"/>
      <c r="O42" s="431"/>
      <c r="P42" s="429"/>
      <c r="Q42" s="427"/>
      <c r="R42" s="427"/>
      <c r="S42" s="430"/>
      <c r="T42" s="431"/>
      <c r="U42" s="427"/>
      <c r="V42" s="429"/>
      <c r="W42" s="430"/>
      <c r="X42" s="428"/>
      <c r="Y42" s="429"/>
      <c r="Z42" s="430"/>
      <c r="AA42" s="427"/>
      <c r="AB42" s="427"/>
      <c r="AC42" s="428"/>
      <c r="AD42" s="431"/>
      <c r="AE42" s="427"/>
      <c r="AF42" s="427"/>
      <c r="AG42" s="427"/>
      <c r="AH42" s="430"/>
      <c r="AI42" s="431"/>
      <c r="AJ42" s="427"/>
      <c r="AK42" s="427"/>
      <c r="AL42" s="427"/>
      <c r="AM42" s="428"/>
      <c r="AN42" s="404"/>
      <c r="AO42" s="402"/>
      <c r="AP42" s="402"/>
      <c r="AQ42" s="402"/>
      <c r="AR42" s="405"/>
      <c r="AS42" s="406"/>
      <c r="AT42" s="402"/>
      <c r="AU42" s="402"/>
      <c r="AV42" s="402"/>
      <c r="AW42" s="403"/>
      <c r="AX42" s="404"/>
      <c r="AY42" s="402"/>
      <c r="AZ42" s="402"/>
      <c r="BA42" s="402"/>
      <c r="BB42" s="403"/>
      <c r="BC42" s="612">
        <f>国語得点!AZ35</f>
        <v>0</v>
      </c>
      <c r="BD42" s="613">
        <f t="shared" si="1"/>
        <v>0</v>
      </c>
      <c r="BF42" s="452"/>
      <c r="BG42" s="618"/>
    </row>
    <row r="43" spans="1:62" ht="12" customHeight="1">
      <c r="A43" s="726">
        <v>33</v>
      </c>
      <c r="B43" s="727"/>
      <c r="C43" s="379"/>
      <c r="D43" s="685"/>
      <c r="E43" s="389"/>
      <c r="F43" s="387"/>
      <c r="G43" s="387"/>
      <c r="H43" s="387"/>
      <c r="I43" s="390"/>
      <c r="J43" s="391"/>
      <c r="K43" s="387"/>
      <c r="L43" s="387"/>
      <c r="M43" s="387"/>
      <c r="N43" s="390"/>
      <c r="O43" s="391"/>
      <c r="P43" s="389"/>
      <c r="Q43" s="387"/>
      <c r="R43" s="387"/>
      <c r="S43" s="390"/>
      <c r="T43" s="391"/>
      <c r="U43" s="387"/>
      <c r="V43" s="389"/>
      <c r="W43" s="390"/>
      <c r="X43" s="388"/>
      <c r="Y43" s="389"/>
      <c r="Z43" s="390"/>
      <c r="AA43" s="387"/>
      <c r="AB43" s="387"/>
      <c r="AC43" s="388"/>
      <c r="AD43" s="391"/>
      <c r="AE43" s="387"/>
      <c r="AF43" s="387"/>
      <c r="AG43" s="387"/>
      <c r="AH43" s="390"/>
      <c r="AI43" s="391"/>
      <c r="AJ43" s="387"/>
      <c r="AK43" s="387"/>
      <c r="AL43" s="387"/>
      <c r="AM43" s="388"/>
      <c r="AN43" s="389"/>
      <c r="AO43" s="387"/>
      <c r="AP43" s="387"/>
      <c r="AQ43" s="387"/>
      <c r="AR43" s="390"/>
      <c r="AS43" s="391"/>
      <c r="AT43" s="387"/>
      <c r="AU43" s="387"/>
      <c r="AV43" s="387"/>
      <c r="AW43" s="388"/>
      <c r="AX43" s="389"/>
      <c r="AY43" s="387"/>
      <c r="AZ43" s="387"/>
      <c r="BA43" s="387"/>
      <c r="BB43" s="388"/>
      <c r="BC43" s="609">
        <f>国語得点!AZ36</f>
        <v>0</v>
      </c>
      <c r="BD43" s="610">
        <f t="shared" si="1"/>
        <v>0</v>
      </c>
      <c r="BF43" s="452"/>
      <c r="BG43" s="618"/>
    </row>
    <row r="44" spans="1:62" ht="12" customHeight="1" thickBot="1">
      <c r="A44" s="728">
        <v>34</v>
      </c>
      <c r="B44" s="729"/>
      <c r="C44" s="394"/>
      <c r="D44" s="686"/>
      <c r="E44" s="404"/>
      <c r="F44" s="402"/>
      <c r="G44" s="402"/>
      <c r="H44" s="402"/>
      <c r="I44" s="405"/>
      <c r="J44" s="406"/>
      <c r="K44" s="402"/>
      <c r="L44" s="402"/>
      <c r="M44" s="402"/>
      <c r="N44" s="405"/>
      <c r="O44" s="406"/>
      <c r="P44" s="404"/>
      <c r="Q44" s="402"/>
      <c r="R44" s="402"/>
      <c r="S44" s="405"/>
      <c r="T44" s="406"/>
      <c r="U44" s="402"/>
      <c r="V44" s="404"/>
      <c r="W44" s="405"/>
      <c r="X44" s="403"/>
      <c r="Y44" s="404"/>
      <c r="Z44" s="405"/>
      <c r="AA44" s="402"/>
      <c r="AB44" s="402"/>
      <c r="AC44" s="403"/>
      <c r="AD44" s="406"/>
      <c r="AE44" s="402"/>
      <c r="AF44" s="402"/>
      <c r="AG44" s="402"/>
      <c r="AH44" s="405"/>
      <c r="AI44" s="406"/>
      <c r="AJ44" s="402"/>
      <c r="AK44" s="402"/>
      <c r="AL44" s="402"/>
      <c r="AM44" s="403"/>
      <c r="AN44" s="404"/>
      <c r="AO44" s="402"/>
      <c r="AP44" s="402"/>
      <c r="AQ44" s="402"/>
      <c r="AR44" s="405"/>
      <c r="AS44" s="406"/>
      <c r="AT44" s="402"/>
      <c r="AU44" s="402"/>
      <c r="AV44" s="402"/>
      <c r="AW44" s="403"/>
      <c r="AX44" s="404"/>
      <c r="AY44" s="402"/>
      <c r="AZ44" s="402"/>
      <c r="BA44" s="402"/>
      <c r="BB44" s="403"/>
      <c r="BC44" s="614">
        <f>国語得点!AZ37</f>
        <v>0</v>
      </c>
      <c r="BD44" s="602">
        <f t="shared" si="1"/>
        <v>0</v>
      </c>
      <c r="BF44" s="452"/>
      <c r="BG44" s="618"/>
    </row>
    <row r="45" spans="1:62" ht="12" customHeight="1">
      <c r="A45" s="726">
        <v>35</v>
      </c>
      <c r="B45" s="727"/>
      <c r="C45" s="409"/>
      <c r="D45" s="688"/>
      <c r="E45" s="416"/>
      <c r="F45" s="412"/>
      <c r="G45" s="412"/>
      <c r="H45" s="412"/>
      <c r="I45" s="411"/>
      <c r="J45" s="415"/>
      <c r="K45" s="412"/>
      <c r="L45" s="412"/>
      <c r="M45" s="412"/>
      <c r="N45" s="411"/>
      <c r="O45" s="415"/>
      <c r="P45" s="416"/>
      <c r="Q45" s="412"/>
      <c r="R45" s="412"/>
      <c r="S45" s="411"/>
      <c r="T45" s="415"/>
      <c r="U45" s="412"/>
      <c r="V45" s="416"/>
      <c r="W45" s="411"/>
      <c r="X45" s="413"/>
      <c r="Y45" s="416"/>
      <c r="Z45" s="411"/>
      <c r="AA45" s="412"/>
      <c r="AB45" s="412"/>
      <c r="AC45" s="413"/>
      <c r="AD45" s="415"/>
      <c r="AE45" s="412"/>
      <c r="AF45" s="412"/>
      <c r="AG45" s="412"/>
      <c r="AH45" s="411"/>
      <c r="AI45" s="415"/>
      <c r="AJ45" s="412"/>
      <c r="AK45" s="412"/>
      <c r="AL45" s="412"/>
      <c r="AM45" s="413"/>
      <c r="AN45" s="416"/>
      <c r="AO45" s="412"/>
      <c r="AP45" s="412"/>
      <c r="AQ45" s="412"/>
      <c r="AR45" s="411"/>
      <c r="AS45" s="415"/>
      <c r="AT45" s="412"/>
      <c r="AU45" s="412"/>
      <c r="AV45" s="412"/>
      <c r="AW45" s="413"/>
      <c r="AX45" s="416"/>
      <c r="AY45" s="412"/>
      <c r="AZ45" s="412"/>
      <c r="BA45" s="412"/>
      <c r="BB45" s="413"/>
      <c r="BC45" s="601">
        <f>国語得点!AZ38</f>
        <v>0</v>
      </c>
      <c r="BD45" s="606">
        <f t="shared" si="1"/>
        <v>0</v>
      </c>
    </row>
    <row r="46" spans="1:62" ht="12" customHeight="1" thickBot="1">
      <c r="A46" s="724">
        <v>36</v>
      </c>
      <c r="B46" s="725"/>
      <c r="C46" s="419"/>
      <c r="D46" s="684"/>
      <c r="E46" s="429"/>
      <c r="F46" s="427"/>
      <c r="G46" s="427"/>
      <c r="H46" s="427"/>
      <c r="I46" s="430"/>
      <c r="J46" s="431"/>
      <c r="K46" s="427"/>
      <c r="L46" s="427"/>
      <c r="M46" s="427"/>
      <c r="N46" s="430"/>
      <c r="O46" s="431"/>
      <c r="P46" s="429"/>
      <c r="Q46" s="427"/>
      <c r="R46" s="427"/>
      <c r="S46" s="430"/>
      <c r="T46" s="431"/>
      <c r="U46" s="427"/>
      <c r="V46" s="429"/>
      <c r="W46" s="430"/>
      <c r="X46" s="428"/>
      <c r="Y46" s="429"/>
      <c r="Z46" s="430"/>
      <c r="AA46" s="427"/>
      <c r="AB46" s="427"/>
      <c r="AC46" s="428"/>
      <c r="AD46" s="431"/>
      <c r="AE46" s="427"/>
      <c r="AF46" s="427"/>
      <c r="AG46" s="427"/>
      <c r="AH46" s="430"/>
      <c r="AI46" s="431"/>
      <c r="AJ46" s="427"/>
      <c r="AK46" s="427"/>
      <c r="AL46" s="427"/>
      <c r="AM46" s="428"/>
      <c r="AN46" s="429"/>
      <c r="AO46" s="427"/>
      <c r="AP46" s="427"/>
      <c r="AQ46" s="427"/>
      <c r="AR46" s="430"/>
      <c r="AS46" s="431"/>
      <c r="AT46" s="427"/>
      <c r="AU46" s="427"/>
      <c r="AV46" s="427"/>
      <c r="AW46" s="428"/>
      <c r="AX46" s="429"/>
      <c r="AY46" s="427"/>
      <c r="AZ46" s="427"/>
      <c r="BA46" s="427"/>
      <c r="BB46" s="428"/>
      <c r="BC46" s="612">
        <f>国語得点!AZ39</f>
        <v>0</v>
      </c>
      <c r="BD46" s="613">
        <f t="shared" si="1"/>
        <v>0</v>
      </c>
      <c r="BG46" s="457"/>
    </row>
    <row r="47" spans="1:62" ht="12" customHeight="1">
      <c r="A47" s="726">
        <v>37</v>
      </c>
      <c r="B47" s="727"/>
      <c r="C47" s="409"/>
      <c r="D47" s="683"/>
      <c r="E47" s="389"/>
      <c r="F47" s="387"/>
      <c r="G47" s="387"/>
      <c r="H47" s="387"/>
      <c r="I47" s="390"/>
      <c r="J47" s="391"/>
      <c r="K47" s="387"/>
      <c r="L47" s="387"/>
      <c r="M47" s="387"/>
      <c r="N47" s="390"/>
      <c r="O47" s="391"/>
      <c r="P47" s="389"/>
      <c r="Q47" s="387"/>
      <c r="R47" s="387"/>
      <c r="S47" s="390"/>
      <c r="T47" s="391"/>
      <c r="U47" s="387"/>
      <c r="V47" s="389"/>
      <c r="W47" s="390"/>
      <c r="X47" s="388"/>
      <c r="Y47" s="389"/>
      <c r="Z47" s="390"/>
      <c r="AA47" s="387"/>
      <c r="AB47" s="387"/>
      <c r="AC47" s="388"/>
      <c r="AD47" s="391"/>
      <c r="AE47" s="387"/>
      <c r="AF47" s="387"/>
      <c r="AG47" s="387"/>
      <c r="AH47" s="390"/>
      <c r="AI47" s="391"/>
      <c r="AJ47" s="387"/>
      <c r="AK47" s="387"/>
      <c r="AL47" s="387"/>
      <c r="AM47" s="388"/>
      <c r="AN47" s="608"/>
      <c r="AO47" s="423"/>
      <c r="AP47" s="423"/>
      <c r="AQ47" s="423"/>
      <c r="AR47" s="422"/>
      <c r="AS47" s="426"/>
      <c r="AT47" s="423"/>
      <c r="AU47" s="423"/>
      <c r="AV47" s="423"/>
      <c r="AW47" s="424"/>
      <c r="AX47" s="608"/>
      <c r="AY47" s="423"/>
      <c r="AZ47" s="423"/>
      <c r="BA47" s="423"/>
      <c r="BB47" s="424"/>
      <c r="BC47" s="609">
        <f>国語得点!AZ40</f>
        <v>0</v>
      </c>
      <c r="BD47" s="602">
        <f t="shared" si="1"/>
        <v>0</v>
      </c>
    </row>
    <row r="48" spans="1:62" ht="12" customHeight="1" thickBot="1">
      <c r="A48" s="728">
        <v>38</v>
      </c>
      <c r="B48" s="729"/>
      <c r="C48" s="394"/>
      <c r="D48" s="686"/>
      <c r="E48" s="404"/>
      <c r="F48" s="402"/>
      <c r="G48" s="402"/>
      <c r="H48" s="402"/>
      <c r="I48" s="405"/>
      <c r="J48" s="406"/>
      <c r="K48" s="402"/>
      <c r="L48" s="402"/>
      <c r="M48" s="402"/>
      <c r="N48" s="405"/>
      <c r="O48" s="406"/>
      <c r="P48" s="404"/>
      <c r="Q48" s="402"/>
      <c r="R48" s="402"/>
      <c r="S48" s="405"/>
      <c r="T48" s="406"/>
      <c r="U48" s="402"/>
      <c r="V48" s="404"/>
      <c r="W48" s="405"/>
      <c r="X48" s="403"/>
      <c r="Y48" s="404"/>
      <c r="Z48" s="405"/>
      <c r="AA48" s="402"/>
      <c r="AB48" s="402"/>
      <c r="AC48" s="403"/>
      <c r="AD48" s="406"/>
      <c r="AE48" s="402"/>
      <c r="AF48" s="402"/>
      <c r="AG48" s="402"/>
      <c r="AH48" s="405"/>
      <c r="AI48" s="406"/>
      <c r="AJ48" s="402"/>
      <c r="AK48" s="402"/>
      <c r="AL48" s="402"/>
      <c r="AM48" s="403"/>
      <c r="AN48" s="404"/>
      <c r="AO48" s="402"/>
      <c r="AP48" s="402"/>
      <c r="AQ48" s="402"/>
      <c r="AR48" s="405"/>
      <c r="AS48" s="406"/>
      <c r="AT48" s="402"/>
      <c r="AU48" s="402"/>
      <c r="AV48" s="402"/>
      <c r="AW48" s="403"/>
      <c r="AX48" s="404"/>
      <c r="AY48" s="402"/>
      <c r="AZ48" s="402"/>
      <c r="BA48" s="402"/>
      <c r="BB48" s="403"/>
      <c r="BC48" s="614">
        <f>国語得点!AZ41</f>
        <v>0</v>
      </c>
      <c r="BD48" s="604">
        <f t="shared" si="1"/>
        <v>0</v>
      </c>
    </row>
    <row r="49" spans="1:56" ht="12" customHeight="1">
      <c r="A49" s="741">
        <v>39</v>
      </c>
      <c r="B49" s="742"/>
      <c r="C49" s="409"/>
      <c r="D49" s="688"/>
      <c r="E49" s="416"/>
      <c r="F49" s="412"/>
      <c r="G49" s="412"/>
      <c r="H49" s="412"/>
      <c r="I49" s="411"/>
      <c r="J49" s="415"/>
      <c r="K49" s="412"/>
      <c r="L49" s="412"/>
      <c r="M49" s="412"/>
      <c r="N49" s="411"/>
      <c r="O49" s="415"/>
      <c r="P49" s="416"/>
      <c r="Q49" s="412"/>
      <c r="R49" s="412"/>
      <c r="S49" s="411"/>
      <c r="T49" s="415"/>
      <c r="U49" s="412"/>
      <c r="V49" s="416"/>
      <c r="W49" s="411"/>
      <c r="X49" s="413"/>
      <c r="Y49" s="416"/>
      <c r="Z49" s="411"/>
      <c r="AA49" s="412"/>
      <c r="AB49" s="412"/>
      <c r="AC49" s="413"/>
      <c r="AD49" s="415"/>
      <c r="AE49" s="412"/>
      <c r="AF49" s="412"/>
      <c r="AG49" s="412"/>
      <c r="AH49" s="411"/>
      <c r="AI49" s="415"/>
      <c r="AJ49" s="412"/>
      <c r="AK49" s="412"/>
      <c r="AL49" s="412"/>
      <c r="AM49" s="413"/>
      <c r="AN49" s="619"/>
      <c r="AO49" s="620"/>
      <c r="AP49" s="620"/>
      <c r="AQ49" s="620"/>
      <c r="AR49" s="621"/>
      <c r="AS49" s="622"/>
      <c r="AT49" s="620"/>
      <c r="AU49" s="620"/>
      <c r="AV49" s="620"/>
      <c r="AW49" s="623"/>
      <c r="AX49" s="619"/>
      <c r="AY49" s="620"/>
      <c r="AZ49" s="620"/>
      <c r="BA49" s="620"/>
      <c r="BB49" s="623"/>
      <c r="BC49" s="601">
        <f>国語得点!AZ42</f>
        <v>0</v>
      </c>
      <c r="BD49" s="624">
        <f t="shared" si="1"/>
        <v>0</v>
      </c>
    </row>
    <row r="50" spans="1:56" ht="12" customHeight="1" thickBot="1">
      <c r="A50" s="724">
        <v>40</v>
      </c>
      <c r="B50" s="725"/>
      <c r="C50" s="419"/>
      <c r="D50" s="687"/>
      <c r="E50" s="429"/>
      <c r="F50" s="427"/>
      <c r="G50" s="427"/>
      <c r="H50" s="427"/>
      <c r="I50" s="430"/>
      <c r="J50" s="431"/>
      <c r="K50" s="427"/>
      <c r="L50" s="427"/>
      <c r="M50" s="427"/>
      <c r="N50" s="430"/>
      <c r="O50" s="431"/>
      <c r="P50" s="429"/>
      <c r="Q50" s="427"/>
      <c r="R50" s="427"/>
      <c r="S50" s="430"/>
      <c r="T50" s="431"/>
      <c r="U50" s="427"/>
      <c r="V50" s="429"/>
      <c r="W50" s="430"/>
      <c r="X50" s="428"/>
      <c r="Y50" s="429"/>
      <c r="Z50" s="430"/>
      <c r="AA50" s="427"/>
      <c r="AB50" s="427"/>
      <c r="AC50" s="428"/>
      <c r="AD50" s="431"/>
      <c r="AE50" s="427"/>
      <c r="AF50" s="427"/>
      <c r="AG50" s="427"/>
      <c r="AH50" s="430"/>
      <c r="AI50" s="431"/>
      <c r="AJ50" s="427"/>
      <c r="AK50" s="427"/>
      <c r="AL50" s="427"/>
      <c r="AM50" s="428"/>
      <c r="AN50" s="429"/>
      <c r="AO50" s="427"/>
      <c r="AP50" s="427"/>
      <c r="AQ50" s="427"/>
      <c r="AR50" s="430"/>
      <c r="AS50" s="431"/>
      <c r="AT50" s="427"/>
      <c r="AU50" s="427"/>
      <c r="AV50" s="427"/>
      <c r="AW50" s="428"/>
      <c r="AX50" s="429"/>
      <c r="AY50" s="427"/>
      <c r="AZ50" s="427"/>
      <c r="BA50" s="427"/>
      <c r="BB50" s="428"/>
      <c r="BC50" s="612">
        <f>国語得点!AZ43</f>
        <v>0</v>
      </c>
      <c r="BD50" s="613">
        <f t="shared" si="1"/>
        <v>0</v>
      </c>
    </row>
    <row r="51" spans="1:56" ht="12" customHeight="1">
      <c r="A51" s="767">
        <v>41</v>
      </c>
      <c r="B51" s="768"/>
      <c r="C51" s="379"/>
      <c r="D51" s="685"/>
      <c r="E51" s="464"/>
      <c r="F51" s="460"/>
      <c r="G51" s="460"/>
      <c r="H51" s="460"/>
      <c r="I51" s="463"/>
      <c r="J51" s="462"/>
      <c r="K51" s="460"/>
      <c r="L51" s="460"/>
      <c r="M51" s="460"/>
      <c r="N51" s="461"/>
      <c r="O51" s="464"/>
      <c r="P51" s="460"/>
      <c r="Q51" s="460"/>
      <c r="R51" s="460"/>
      <c r="S51" s="463"/>
      <c r="T51" s="462"/>
      <c r="U51" s="460"/>
      <c r="V51" s="460"/>
      <c r="W51" s="460"/>
      <c r="X51" s="461"/>
      <c r="Y51" s="464"/>
      <c r="Z51" s="460"/>
      <c r="AA51" s="460"/>
      <c r="AB51" s="460"/>
      <c r="AC51" s="461"/>
      <c r="AD51" s="462"/>
      <c r="AE51" s="460"/>
      <c r="AF51" s="460"/>
      <c r="AG51" s="460"/>
      <c r="AH51" s="461"/>
      <c r="AI51" s="464"/>
      <c r="AJ51" s="460"/>
      <c r="AK51" s="460"/>
      <c r="AL51" s="460"/>
      <c r="AM51" s="460"/>
      <c r="AN51" s="462"/>
      <c r="AO51" s="460"/>
      <c r="AP51" s="460"/>
      <c r="AQ51" s="460"/>
      <c r="AR51" s="461"/>
      <c r="AS51" s="464"/>
      <c r="AT51" s="460"/>
      <c r="AU51" s="460"/>
      <c r="AV51" s="460"/>
      <c r="AW51" s="463"/>
      <c r="AX51" s="462"/>
      <c r="AY51" s="460"/>
      <c r="AZ51" s="460"/>
      <c r="BA51" s="460"/>
      <c r="BB51" s="460"/>
      <c r="BC51" s="625">
        <f>国語得点!AZ44</f>
        <v>0</v>
      </c>
      <c r="BD51" s="602">
        <f t="shared" si="1"/>
        <v>0</v>
      </c>
    </row>
    <row r="52" spans="1:56" ht="12" customHeight="1" thickBot="1">
      <c r="A52" s="748">
        <v>42</v>
      </c>
      <c r="B52" s="749"/>
      <c r="C52" s="394"/>
      <c r="D52" s="686"/>
      <c r="E52" s="466"/>
      <c r="F52" s="398"/>
      <c r="G52" s="398"/>
      <c r="H52" s="398"/>
      <c r="I52" s="397"/>
      <c r="J52" s="401"/>
      <c r="K52" s="398"/>
      <c r="L52" s="398"/>
      <c r="M52" s="398"/>
      <c r="N52" s="399"/>
      <c r="O52" s="466"/>
      <c r="P52" s="398"/>
      <c r="Q52" s="398"/>
      <c r="R52" s="398"/>
      <c r="S52" s="397"/>
      <c r="T52" s="401"/>
      <c r="U52" s="398"/>
      <c r="V52" s="398"/>
      <c r="W52" s="398"/>
      <c r="X52" s="399"/>
      <c r="Y52" s="466"/>
      <c r="Z52" s="398"/>
      <c r="AA52" s="398"/>
      <c r="AB52" s="398"/>
      <c r="AC52" s="399"/>
      <c r="AD52" s="401"/>
      <c r="AE52" s="398"/>
      <c r="AF52" s="398"/>
      <c r="AG52" s="398"/>
      <c r="AH52" s="399"/>
      <c r="AI52" s="466"/>
      <c r="AJ52" s="398"/>
      <c r="AK52" s="398"/>
      <c r="AL52" s="398"/>
      <c r="AM52" s="398"/>
      <c r="AN52" s="401"/>
      <c r="AO52" s="398"/>
      <c r="AP52" s="398"/>
      <c r="AQ52" s="398"/>
      <c r="AR52" s="399"/>
      <c r="AS52" s="466"/>
      <c r="AT52" s="398"/>
      <c r="AU52" s="398"/>
      <c r="AV52" s="398"/>
      <c r="AW52" s="397"/>
      <c r="AX52" s="401"/>
      <c r="AY52" s="398"/>
      <c r="AZ52" s="398"/>
      <c r="BA52" s="398"/>
      <c r="BB52" s="398"/>
      <c r="BC52" s="611">
        <f>国語得点!AZ45</f>
        <v>0</v>
      </c>
      <c r="BD52" s="604">
        <f t="shared" si="1"/>
        <v>0</v>
      </c>
    </row>
    <row r="53" spans="1:56" ht="12" customHeight="1">
      <c r="A53" s="769">
        <v>43</v>
      </c>
      <c r="B53" s="770"/>
      <c r="C53" s="409"/>
      <c r="D53" s="685"/>
      <c r="E53" s="416"/>
      <c r="F53" s="412"/>
      <c r="G53" s="412"/>
      <c r="H53" s="412"/>
      <c r="I53" s="411"/>
      <c r="J53" s="415"/>
      <c r="K53" s="412"/>
      <c r="L53" s="412"/>
      <c r="M53" s="412"/>
      <c r="N53" s="413"/>
      <c r="O53" s="416"/>
      <c r="P53" s="412"/>
      <c r="Q53" s="412"/>
      <c r="R53" s="412"/>
      <c r="S53" s="411"/>
      <c r="T53" s="415"/>
      <c r="U53" s="412"/>
      <c r="V53" s="412"/>
      <c r="W53" s="412"/>
      <c r="X53" s="413"/>
      <c r="Y53" s="416"/>
      <c r="Z53" s="412"/>
      <c r="AA53" s="412"/>
      <c r="AB53" s="412"/>
      <c r="AC53" s="413"/>
      <c r="AD53" s="415"/>
      <c r="AE53" s="412"/>
      <c r="AF53" s="412"/>
      <c r="AG53" s="412"/>
      <c r="AH53" s="413"/>
      <c r="AI53" s="416"/>
      <c r="AJ53" s="412"/>
      <c r="AK53" s="412"/>
      <c r="AL53" s="412"/>
      <c r="AM53" s="412"/>
      <c r="AN53" s="415"/>
      <c r="AO53" s="412"/>
      <c r="AP53" s="412"/>
      <c r="AQ53" s="412"/>
      <c r="AR53" s="413"/>
      <c r="AS53" s="416"/>
      <c r="AT53" s="412"/>
      <c r="AU53" s="412"/>
      <c r="AV53" s="412"/>
      <c r="AW53" s="411"/>
      <c r="AX53" s="415"/>
      <c r="AY53" s="412"/>
      <c r="AZ53" s="412"/>
      <c r="BA53" s="412"/>
      <c r="BB53" s="412"/>
      <c r="BC53" s="605">
        <f>国語得点!AZ46</f>
        <v>0</v>
      </c>
      <c r="BD53" s="606">
        <f t="shared" si="1"/>
        <v>0</v>
      </c>
    </row>
    <row r="54" spans="1:56" ht="12" customHeight="1" thickBot="1">
      <c r="A54" s="730">
        <v>44</v>
      </c>
      <c r="B54" s="731"/>
      <c r="C54" s="419"/>
      <c r="D54" s="684"/>
      <c r="E54" s="429"/>
      <c r="F54" s="427"/>
      <c r="G54" s="427"/>
      <c r="H54" s="427"/>
      <c r="I54" s="430"/>
      <c r="J54" s="431"/>
      <c r="K54" s="427"/>
      <c r="L54" s="427"/>
      <c r="M54" s="427"/>
      <c r="N54" s="428"/>
      <c r="O54" s="429"/>
      <c r="P54" s="427"/>
      <c r="Q54" s="427"/>
      <c r="R54" s="427"/>
      <c r="S54" s="430"/>
      <c r="T54" s="431"/>
      <c r="U54" s="427"/>
      <c r="V54" s="427"/>
      <c r="W54" s="427"/>
      <c r="X54" s="428"/>
      <c r="Y54" s="429"/>
      <c r="Z54" s="427"/>
      <c r="AA54" s="427"/>
      <c r="AB54" s="427"/>
      <c r="AC54" s="428"/>
      <c r="AD54" s="431"/>
      <c r="AE54" s="427"/>
      <c r="AF54" s="427"/>
      <c r="AG54" s="427"/>
      <c r="AH54" s="428"/>
      <c r="AI54" s="429"/>
      <c r="AJ54" s="427"/>
      <c r="AK54" s="427"/>
      <c r="AL54" s="427"/>
      <c r="AM54" s="427"/>
      <c r="AN54" s="431"/>
      <c r="AO54" s="427"/>
      <c r="AP54" s="427"/>
      <c r="AQ54" s="427"/>
      <c r="AR54" s="428"/>
      <c r="AS54" s="429"/>
      <c r="AT54" s="427"/>
      <c r="AU54" s="427"/>
      <c r="AV54" s="427"/>
      <c r="AW54" s="430"/>
      <c r="AX54" s="431"/>
      <c r="AY54" s="427"/>
      <c r="AZ54" s="427"/>
      <c r="BA54" s="427"/>
      <c r="BB54" s="427"/>
      <c r="BC54" s="612">
        <f>国語得点!AZ47</f>
        <v>0</v>
      </c>
      <c r="BD54" s="613">
        <f t="shared" si="1"/>
        <v>0</v>
      </c>
    </row>
    <row r="55" spans="1:56" ht="12" customHeight="1" thickBot="1">
      <c r="A55" s="732">
        <v>45</v>
      </c>
      <c r="B55" s="733"/>
      <c r="C55" s="468"/>
      <c r="D55" s="689"/>
      <c r="E55" s="473"/>
      <c r="F55" s="471"/>
      <c r="G55" s="471"/>
      <c r="H55" s="471"/>
      <c r="I55" s="472"/>
      <c r="J55" s="470"/>
      <c r="K55" s="471"/>
      <c r="L55" s="471"/>
      <c r="M55" s="471"/>
      <c r="N55" s="474"/>
      <c r="O55" s="473"/>
      <c r="P55" s="471"/>
      <c r="Q55" s="471"/>
      <c r="R55" s="471"/>
      <c r="S55" s="472"/>
      <c r="T55" s="470"/>
      <c r="U55" s="471"/>
      <c r="V55" s="471"/>
      <c r="W55" s="471"/>
      <c r="X55" s="474"/>
      <c r="Y55" s="473"/>
      <c r="Z55" s="471"/>
      <c r="AA55" s="471"/>
      <c r="AB55" s="471"/>
      <c r="AC55" s="474"/>
      <c r="AD55" s="470"/>
      <c r="AE55" s="471"/>
      <c r="AF55" s="471"/>
      <c r="AG55" s="471"/>
      <c r="AH55" s="474"/>
      <c r="AI55" s="473"/>
      <c r="AJ55" s="471"/>
      <c r="AK55" s="471"/>
      <c r="AL55" s="471"/>
      <c r="AM55" s="471"/>
      <c r="AN55" s="470"/>
      <c r="AO55" s="471"/>
      <c r="AP55" s="471"/>
      <c r="AQ55" s="471"/>
      <c r="AR55" s="474"/>
      <c r="AS55" s="473"/>
      <c r="AT55" s="471"/>
      <c r="AU55" s="471"/>
      <c r="AV55" s="471"/>
      <c r="AW55" s="472"/>
      <c r="AX55" s="470"/>
      <c r="AY55" s="471"/>
      <c r="AZ55" s="471"/>
      <c r="BA55" s="471"/>
      <c r="BB55" s="471"/>
      <c r="BC55" s="626">
        <f>国語得点!AZ48</f>
        <v>0</v>
      </c>
      <c r="BD55" s="627">
        <f t="shared" si="1"/>
        <v>0</v>
      </c>
    </row>
    <row r="56" spans="1:56" ht="14.25" customHeight="1" thickTop="1" thickBot="1">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row>
    <row r="57" spans="1:56" ht="14.25" customHeight="1" thickTop="1" thickBot="1">
      <c r="C57" s="344" t="s">
        <v>19</v>
      </c>
      <c r="E57" s="478">
        <v>1</v>
      </c>
      <c r="F57" s="479">
        <v>2</v>
      </c>
      <c r="G57" s="479">
        <v>3</v>
      </c>
      <c r="H57" s="479">
        <v>4</v>
      </c>
      <c r="I57" s="480">
        <v>5</v>
      </c>
      <c r="J57" s="478">
        <v>6</v>
      </c>
      <c r="K57" s="479">
        <v>7</v>
      </c>
      <c r="L57" s="479">
        <v>8</v>
      </c>
      <c r="M57" s="479">
        <v>9</v>
      </c>
      <c r="N57" s="481">
        <v>10</v>
      </c>
      <c r="O57" s="482">
        <v>11</v>
      </c>
      <c r="P57" s="482">
        <v>12</v>
      </c>
      <c r="Q57" s="479">
        <v>13</v>
      </c>
      <c r="R57" s="479">
        <v>14</v>
      </c>
      <c r="S57" s="480">
        <v>15</v>
      </c>
      <c r="T57" s="478">
        <v>16</v>
      </c>
      <c r="U57" s="479">
        <v>17</v>
      </c>
      <c r="V57" s="482">
        <v>18</v>
      </c>
      <c r="W57" s="480">
        <v>19</v>
      </c>
      <c r="X57" s="481">
        <v>20</v>
      </c>
      <c r="Y57" s="482">
        <v>21</v>
      </c>
      <c r="Z57" s="480">
        <v>22</v>
      </c>
      <c r="AA57" s="479">
        <v>23</v>
      </c>
      <c r="AB57" s="479">
        <v>24</v>
      </c>
      <c r="AC57" s="480">
        <v>25</v>
      </c>
      <c r="AD57" s="478">
        <v>26</v>
      </c>
      <c r="AE57" s="479">
        <v>27</v>
      </c>
      <c r="AF57" s="479">
        <v>28</v>
      </c>
      <c r="AG57" s="479">
        <v>29</v>
      </c>
      <c r="AH57" s="480">
        <v>30</v>
      </c>
      <c r="AI57" s="478">
        <v>31</v>
      </c>
      <c r="AJ57" s="479">
        <v>32</v>
      </c>
      <c r="AK57" s="479">
        <v>33</v>
      </c>
      <c r="AL57" s="479">
        <v>34</v>
      </c>
      <c r="AM57" s="480">
        <v>35</v>
      </c>
      <c r="AN57" s="478">
        <v>36</v>
      </c>
      <c r="AO57" s="479">
        <v>37</v>
      </c>
      <c r="AP57" s="479">
        <v>38</v>
      </c>
      <c r="AQ57" s="479">
        <v>39</v>
      </c>
      <c r="AR57" s="481">
        <v>40</v>
      </c>
      <c r="AS57" s="482">
        <v>41</v>
      </c>
      <c r="AT57" s="479">
        <v>42</v>
      </c>
      <c r="AU57" s="479">
        <v>43</v>
      </c>
      <c r="AV57" s="479">
        <v>44</v>
      </c>
      <c r="AW57" s="480">
        <v>45</v>
      </c>
      <c r="AX57" s="478">
        <v>46</v>
      </c>
      <c r="AY57" s="479">
        <v>47</v>
      </c>
      <c r="AZ57" s="479">
        <v>48</v>
      </c>
      <c r="BA57" s="479">
        <v>49</v>
      </c>
      <c r="BB57" s="483">
        <v>50</v>
      </c>
    </row>
    <row r="58" spans="1:56" ht="14.25" customHeight="1" thickTop="1" thickBot="1">
      <c r="C58" s="484" t="s">
        <v>20</v>
      </c>
      <c r="D58" s="485"/>
      <c r="E58" s="482">
        <f>COUNTIF(E11:E55,1)</f>
        <v>0</v>
      </c>
      <c r="F58" s="482">
        <f t="shared" ref="F58:BB58" si="2">COUNTIF(F11:F55,1)</f>
        <v>0</v>
      </c>
      <c r="G58" s="482">
        <f t="shared" si="2"/>
        <v>0</v>
      </c>
      <c r="H58" s="482">
        <f t="shared" si="2"/>
        <v>0</v>
      </c>
      <c r="I58" s="486">
        <f t="shared" si="2"/>
        <v>0</v>
      </c>
      <c r="J58" s="478">
        <f t="shared" si="2"/>
        <v>0</v>
      </c>
      <c r="K58" s="482">
        <f t="shared" si="2"/>
        <v>0</v>
      </c>
      <c r="L58" s="482">
        <f t="shared" si="2"/>
        <v>0</v>
      </c>
      <c r="M58" s="482">
        <f t="shared" si="2"/>
        <v>0</v>
      </c>
      <c r="N58" s="487">
        <f t="shared" si="2"/>
        <v>0</v>
      </c>
      <c r="O58" s="482">
        <f t="shared" si="2"/>
        <v>0</v>
      </c>
      <c r="P58" s="482">
        <f t="shared" si="2"/>
        <v>0</v>
      </c>
      <c r="Q58" s="482">
        <f t="shared" si="2"/>
        <v>0</v>
      </c>
      <c r="R58" s="482">
        <f t="shared" si="2"/>
        <v>0</v>
      </c>
      <c r="S58" s="486">
        <f t="shared" si="2"/>
        <v>0</v>
      </c>
      <c r="T58" s="478">
        <f t="shared" si="2"/>
        <v>0</v>
      </c>
      <c r="U58" s="482">
        <f t="shared" si="2"/>
        <v>0</v>
      </c>
      <c r="V58" s="482">
        <f t="shared" si="2"/>
        <v>0</v>
      </c>
      <c r="W58" s="482">
        <f t="shared" si="2"/>
        <v>0</v>
      </c>
      <c r="X58" s="487">
        <f t="shared" si="2"/>
        <v>0</v>
      </c>
      <c r="Y58" s="482">
        <f t="shared" si="2"/>
        <v>0</v>
      </c>
      <c r="Z58" s="482">
        <f t="shared" si="2"/>
        <v>0</v>
      </c>
      <c r="AA58" s="482">
        <f t="shared" si="2"/>
        <v>0</v>
      </c>
      <c r="AB58" s="482">
        <f t="shared" si="2"/>
        <v>0</v>
      </c>
      <c r="AC58" s="486">
        <f t="shared" si="2"/>
        <v>0</v>
      </c>
      <c r="AD58" s="478">
        <f t="shared" si="2"/>
        <v>0</v>
      </c>
      <c r="AE58" s="482">
        <f t="shared" si="2"/>
        <v>0</v>
      </c>
      <c r="AF58" s="482">
        <f t="shared" si="2"/>
        <v>0</v>
      </c>
      <c r="AG58" s="482">
        <f t="shared" si="2"/>
        <v>0</v>
      </c>
      <c r="AH58" s="487">
        <f t="shared" si="2"/>
        <v>0</v>
      </c>
      <c r="AI58" s="482">
        <f t="shared" si="2"/>
        <v>0</v>
      </c>
      <c r="AJ58" s="482">
        <f t="shared" si="2"/>
        <v>0</v>
      </c>
      <c r="AK58" s="482">
        <f t="shared" si="2"/>
        <v>0</v>
      </c>
      <c r="AL58" s="482">
        <f t="shared" si="2"/>
        <v>0</v>
      </c>
      <c r="AM58" s="486">
        <f t="shared" si="2"/>
        <v>0</v>
      </c>
      <c r="AN58" s="478">
        <f t="shared" si="2"/>
        <v>0</v>
      </c>
      <c r="AO58" s="482">
        <f t="shared" si="2"/>
        <v>0</v>
      </c>
      <c r="AP58" s="482">
        <f t="shared" si="2"/>
        <v>0</v>
      </c>
      <c r="AQ58" s="482">
        <f t="shared" si="2"/>
        <v>0</v>
      </c>
      <c r="AR58" s="487">
        <f t="shared" si="2"/>
        <v>0</v>
      </c>
      <c r="AS58" s="482">
        <f t="shared" si="2"/>
        <v>0</v>
      </c>
      <c r="AT58" s="482">
        <f t="shared" si="2"/>
        <v>0</v>
      </c>
      <c r="AU58" s="482">
        <f t="shared" si="2"/>
        <v>0</v>
      </c>
      <c r="AV58" s="482">
        <f t="shared" si="2"/>
        <v>0</v>
      </c>
      <c r="AW58" s="486">
        <f t="shared" si="2"/>
        <v>0</v>
      </c>
      <c r="AX58" s="478">
        <f t="shared" si="2"/>
        <v>0</v>
      </c>
      <c r="AY58" s="482">
        <f t="shared" si="2"/>
        <v>0</v>
      </c>
      <c r="AZ58" s="482">
        <f t="shared" si="2"/>
        <v>0</v>
      </c>
      <c r="BA58" s="482">
        <f t="shared" si="2"/>
        <v>0</v>
      </c>
      <c r="BB58" s="482">
        <f t="shared" si="2"/>
        <v>0</v>
      </c>
      <c r="BC58" s="488"/>
    </row>
    <row r="59" spans="1:56" ht="14.25" customHeight="1" thickBot="1">
      <c r="C59" s="489" t="s">
        <v>21</v>
      </c>
      <c r="D59" s="490"/>
      <c r="E59" s="491">
        <f>COUNTIF(E11:E55,2)</f>
        <v>0</v>
      </c>
      <c r="F59" s="491">
        <f t="shared" ref="F59:BB59" si="3">COUNTIF(F11:F55,2)</f>
        <v>0</v>
      </c>
      <c r="G59" s="491">
        <f t="shared" si="3"/>
        <v>0</v>
      </c>
      <c r="H59" s="491">
        <f t="shared" si="3"/>
        <v>0</v>
      </c>
      <c r="I59" s="492">
        <f t="shared" si="3"/>
        <v>0</v>
      </c>
      <c r="J59" s="493">
        <f t="shared" si="3"/>
        <v>0</v>
      </c>
      <c r="K59" s="491">
        <f t="shared" si="3"/>
        <v>0</v>
      </c>
      <c r="L59" s="491">
        <f t="shared" si="3"/>
        <v>0</v>
      </c>
      <c r="M59" s="491">
        <f t="shared" si="3"/>
        <v>0</v>
      </c>
      <c r="N59" s="494">
        <f t="shared" si="3"/>
        <v>0</v>
      </c>
      <c r="O59" s="491">
        <f t="shared" si="3"/>
        <v>0</v>
      </c>
      <c r="P59" s="491">
        <f t="shared" si="3"/>
        <v>0</v>
      </c>
      <c r="Q59" s="491">
        <f t="shared" si="3"/>
        <v>0</v>
      </c>
      <c r="R59" s="491">
        <f t="shared" si="3"/>
        <v>0</v>
      </c>
      <c r="S59" s="492">
        <f t="shared" si="3"/>
        <v>0</v>
      </c>
      <c r="T59" s="493">
        <f t="shared" si="3"/>
        <v>0</v>
      </c>
      <c r="U59" s="491">
        <f t="shared" si="3"/>
        <v>0</v>
      </c>
      <c r="V59" s="491">
        <f t="shared" si="3"/>
        <v>0</v>
      </c>
      <c r="W59" s="491">
        <f t="shared" si="3"/>
        <v>0</v>
      </c>
      <c r="X59" s="494">
        <f t="shared" si="3"/>
        <v>0</v>
      </c>
      <c r="Y59" s="491">
        <f t="shared" si="3"/>
        <v>0</v>
      </c>
      <c r="Z59" s="491">
        <f t="shared" si="3"/>
        <v>0</v>
      </c>
      <c r="AA59" s="491">
        <f t="shared" si="3"/>
        <v>0</v>
      </c>
      <c r="AB59" s="491">
        <f t="shared" si="3"/>
        <v>0</v>
      </c>
      <c r="AC59" s="492">
        <f t="shared" si="3"/>
        <v>0</v>
      </c>
      <c r="AD59" s="493">
        <f t="shared" si="3"/>
        <v>0</v>
      </c>
      <c r="AE59" s="491">
        <f t="shared" si="3"/>
        <v>0</v>
      </c>
      <c r="AF59" s="491">
        <f t="shared" si="3"/>
        <v>0</v>
      </c>
      <c r="AG59" s="491">
        <f t="shared" si="3"/>
        <v>0</v>
      </c>
      <c r="AH59" s="494">
        <f t="shared" si="3"/>
        <v>0</v>
      </c>
      <c r="AI59" s="491">
        <f t="shared" si="3"/>
        <v>0</v>
      </c>
      <c r="AJ59" s="491">
        <f t="shared" si="3"/>
        <v>0</v>
      </c>
      <c r="AK59" s="491">
        <f t="shared" si="3"/>
        <v>0</v>
      </c>
      <c r="AL59" s="491">
        <f t="shared" si="3"/>
        <v>0</v>
      </c>
      <c r="AM59" s="492">
        <f t="shared" si="3"/>
        <v>0</v>
      </c>
      <c r="AN59" s="493">
        <f t="shared" si="3"/>
        <v>0</v>
      </c>
      <c r="AO59" s="491">
        <f t="shared" si="3"/>
        <v>0</v>
      </c>
      <c r="AP59" s="491">
        <f t="shared" si="3"/>
        <v>0</v>
      </c>
      <c r="AQ59" s="491">
        <f t="shared" si="3"/>
        <v>0</v>
      </c>
      <c r="AR59" s="494">
        <f t="shared" si="3"/>
        <v>0</v>
      </c>
      <c r="AS59" s="491">
        <f t="shared" si="3"/>
        <v>0</v>
      </c>
      <c r="AT59" s="491">
        <f t="shared" si="3"/>
        <v>0</v>
      </c>
      <c r="AU59" s="491">
        <f t="shared" si="3"/>
        <v>0</v>
      </c>
      <c r="AV59" s="491">
        <f t="shared" si="3"/>
        <v>0</v>
      </c>
      <c r="AW59" s="492">
        <f t="shared" si="3"/>
        <v>0</v>
      </c>
      <c r="AX59" s="493">
        <f t="shared" si="3"/>
        <v>0</v>
      </c>
      <c r="AY59" s="491">
        <f t="shared" si="3"/>
        <v>0</v>
      </c>
      <c r="AZ59" s="491">
        <f t="shared" si="3"/>
        <v>0</v>
      </c>
      <c r="BA59" s="491">
        <f t="shared" si="3"/>
        <v>0</v>
      </c>
      <c r="BB59" s="491">
        <f t="shared" si="3"/>
        <v>0</v>
      </c>
      <c r="BC59" s="488"/>
    </row>
    <row r="60" spans="1:56" ht="14.25" customHeight="1" thickBot="1">
      <c r="C60" s="488" t="s">
        <v>22</v>
      </c>
      <c r="D60" s="495"/>
      <c r="E60" s="496">
        <f>COUNTIF(E11:E55,3)</f>
        <v>0</v>
      </c>
      <c r="F60" s="496">
        <f t="shared" ref="F60:BB60" si="4">COUNTIF(F11:F55,3)</f>
        <v>0</v>
      </c>
      <c r="G60" s="496">
        <f t="shared" si="4"/>
        <v>0</v>
      </c>
      <c r="H60" s="496">
        <f t="shared" si="4"/>
        <v>0</v>
      </c>
      <c r="I60" s="363">
        <f t="shared" si="4"/>
        <v>0</v>
      </c>
      <c r="J60" s="497">
        <f t="shared" si="4"/>
        <v>0</v>
      </c>
      <c r="K60" s="496">
        <f t="shared" si="4"/>
        <v>0</v>
      </c>
      <c r="L60" s="496">
        <f t="shared" si="4"/>
        <v>0</v>
      </c>
      <c r="M60" s="496">
        <f t="shared" si="4"/>
        <v>0</v>
      </c>
      <c r="N60" s="498">
        <f t="shared" si="4"/>
        <v>0</v>
      </c>
      <c r="O60" s="496">
        <f t="shared" si="4"/>
        <v>0</v>
      </c>
      <c r="P60" s="496">
        <f t="shared" si="4"/>
        <v>0</v>
      </c>
      <c r="Q60" s="496">
        <f t="shared" si="4"/>
        <v>0</v>
      </c>
      <c r="R60" s="496">
        <f t="shared" si="4"/>
        <v>0</v>
      </c>
      <c r="S60" s="363">
        <f t="shared" si="4"/>
        <v>0</v>
      </c>
      <c r="T60" s="497">
        <f t="shared" si="4"/>
        <v>0</v>
      </c>
      <c r="U60" s="496">
        <f t="shared" si="4"/>
        <v>0</v>
      </c>
      <c r="V60" s="496">
        <f t="shared" si="4"/>
        <v>0</v>
      </c>
      <c r="W60" s="496">
        <f t="shared" si="4"/>
        <v>0</v>
      </c>
      <c r="X60" s="498">
        <f t="shared" si="4"/>
        <v>0</v>
      </c>
      <c r="Y60" s="496">
        <f t="shared" si="4"/>
        <v>0</v>
      </c>
      <c r="Z60" s="496">
        <f t="shared" si="4"/>
        <v>0</v>
      </c>
      <c r="AA60" s="496">
        <f t="shared" si="4"/>
        <v>0</v>
      </c>
      <c r="AB60" s="496">
        <f t="shared" si="4"/>
        <v>0</v>
      </c>
      <c r="AC60" s="363">
        <f t="shared" si="4"/>
        <v>0</v>
      </c>
      <c r="AD60" s="497">
        <f t="shared" si="4"/>
        <v>0</v>
      </c>
      <c r="AE60" s="496">
        <f t="shared" si="4"/>
        <v>0</v>
      </c>
      <c r="AF60" s="496">
        <f t="shared" si="4"/>
        <v>0</v>
      </c>
      <c r="AG60" s="496">
        <f t="shared" si="4"/>
        <v>0</v>
      </c>
      <c r="AH60" s="498">
        <f t="shared" si="4"/>
        <v>0</v>
      </c>
      <c r="AI60" s="496">
        <f t="shared" si="4"/>
        <v>0</v>
      </c>
      <c r="AJ60" s="496">
        <f t="shared" si="4"/>
        <v>0</v>
      </c>
      <c r="AK60" s="496">
        <f t="shared" si="4"/>
        <v>0</v>
      </c>
      <c r="AL60" s="496">
        <f t="shared" si="4"/>
        <v>0</v>
      </c>
      <c r="AM60" s="363">
        <f t="shared" si="4"/>
        <v>0</v>
      </c>
      <c r="AN60" s="497">
        <f t="shared" si="4"/>
        <v>0</v>
      </c>
      <c r="AO60" s="496">
        <f t="shared" si="4"/>
        <v>0</v>
      </c>
      <c r="AP60" s="496">
        <f t="shared" si="4"/>
        <v>0</v>
      </c>
      <c r="AQ60" s="496">
        <f t="shared" si="4"/>
        <v>0</v>
      </c>
      <c r="AR60" s="498">
        <f t="shared" si="4"/>
        <v>0</v>
      </c>
      <c r="AS60" s="496">
        <f t="shared" si="4"/>
        <v>0</v>
      </c>
      <c r="AT60" s="496">
        <f t="shared" si="4"/>
        <v>0</v>
      </c>
      <c r="AU60" s="496">
        <f t="shared" si="4"/>
        <v>0</v>
      </c>
      <c r="AV60" s="496">
        <f t="shared" si="4"/>
        <v>0</v>
      </c>
      <c r="AW60" s="363">
        <f t="shared" si="4"/>
        <v>0</v>
      </c>
      <c r="AX60" s="497">
        <f t="shared" si="4"/>
        <v>0</v>
      </c>
      <c r="AY60" s="496">
        <f t="shared" si="4"/>
        <v>0</v>
      </c>
      <c r="AZ60" s="496">
        <f t="shared" si="4"/>
        <v>0</v>
      </c>
      <c r="BA60" s="496">
        <f t="shared" si="4"/>
        <v>0</v>
      </c>
      <c r="BB60" s="496">
        <f t="shared" si="4"/>
        <v>0</v>
      </c>
      <c r="BC60" s="488"/>
    </row>
    <row r="61" spans="1:56" ht="15" thickTop="1" thickBot="1">
      <c r="C61" s="499" t="s">
        <v>23</v>
      </c>
      <c r="D61" s="500"/>
      <c r="E61" s="501">
        <f>SUM(E58:E60)</f>
        <v>0</v>
      </c>
      <c r="F61" s="501">
        <f t="shared" ref="F61:BB61" si="5">SUM(F58:F60)</f>
        <v>0</v>
      </c>
      <c r="G61" s="501">
        <f t="shared" si="5"/>
        <v>0</v>
      </c>
      <c r="H61" s="502">
        <f t="shared" si="5"/>
        <v>0</v>
      </c>
      <c r="I61" s="503">
        <f t="shared" si="5"/>
        <v>0</v>
      </c>
      <c r="J61" s="504">
        <f t="shared" si="5"/>
        <v>0</v>
      </c>
      <c r="K61" s="501">
        <f t="shared" si="5"/>
        <v>0</v>
      </c>
      <c r="L61" s="501">
        <f t="shared" si="5"/>
        <v>0</v>
      </c>
      <c r="M61" s="501">
        <f t="shared" si="5"/>
        <v>0</v>
      </c>
      <c r="N61" s="505">
        <f t="shared" si="5"/>
        <v>0</v>
      </c>
      <c r="O61" s="501">
        <f t="shared" si="5"/>
        <v>0</v>
      </c>
      <c r="P61" s="501">
        <f t="shared" si="5"/>
        <v>0</v>
      </c>
      <c r="Q61" s="501">
        <f t="shared" si="5"/>
        <v>0</v>
      </c>
      <c r="R61" s="501">
        <f t="shared" si="5"/>
        <v>0</v>
      </c>
      <c r="S61" s="502">
        <f t="shared" si="5"/>
        <v>0</v>
      </c>
      <c r="T61" s="504">
        <f t="shared" si="5"/>
        <v>0</v>
      </c>
      <c r="U61" s="501">
        <f t="shared" si="5"/>
        <v>0</v>
      </c>
      <c r="V61" s="501">
        <f t="shared" si="5"/>
        <v>0</v>
      </c>
      <c r="W61" s="501">
        <f t="shared" si="5"/>
        <v>0</v>
      </c>
      <c r="X61" s="505">
        <f t="shared" si="5"/>
        <v>0</v>
      </c>
      <c r="Y61" s="501">
        <f t="shared" si="5"/>
        <v>0</v>
      </c>
      <c r="Z61" s="501">
        <f t="shared" si="5"/>
        <v>0</v>
      </c>
      <c r="AA61" s="501">
        <f t="shared" si="5"/>
        <v>0</v>
      </c>
      <c r="AB61" s="501">
        <f t="shared" si="5"/>
        <v>0</v>
      </c>
      <c r="AC61" s="502">
        <f t="shared" si="5"/>
        <v>0</v>
      </c>
      <c r="AD61" s="504">
        <f t="shared" si="5"/>
        <v>0</v>
      </c>
      <c r="AE61" s="501">
        <f t="shared" si="5"/>
        <v>0</v>
      </c>
      <c r="AF61" s="501">
        <f t="shared" si="5"/>
        <v>0</v>
      </c>
      <c r="AG61" s="501">
        <f t="shared" si="5"/>
        <v>0</v>
      </c>
      <c r="AH61" s="505">
        <f t="shared" si="5"/>
        <v>0</v>
      </c>
      <c r="AI61" s="501">
        <f t="shared" si="5"/>
        <v>0</v>
      </c>
      <c r="AJ61" s="501">
        <f t="shared" si="5"/>
        <v>0</v>
      </c>
      <c r="AK61" s="501">
        <f t="shared" si="5"/>
        <v>0</v>
      </c>
      <c r="AL61" s="501">
        <f t="shared" si="5"/>
        <v>0</v>
      </c>
      <c r="AM61" s="502">
        <f t="shared" si="5"/>
        <v>0</v>
      </c>
      <c r="AN61" s="504">
        <f t="shared" si="5"/>
        <v>0</v>
      </c>
      <c r="AO61" s="501">
        <f t="shared" si="5"/>
        <v>0</v>
      </c>
      <c r="AP61" s="501">
        <f t="shared" si="5"/>
        <v>0</v>
      </c>
      <c r="AQ61" s="501">
        <f t="shared" si="5"/>
        <v>0</v>
      </c>
      <c r="AR61" s="505">
        <f t="shared" si="5"/>
        <v>0</v>
      </c>
      <c r="AS61" s="501">
        <f t="shared" si="5"/>
        <v>0</v>
      </c>
      <c r="AT61" s="501">
        <f t="shared" si="5"/>
        <v>0</v>
      </c>
      <c r="AU61" s="501">
        <f t="shared" si="5"/>
        <v>0</v>
      </c>
      <c r="AV61" s="501">
        <f t="shared" si="5"/>
        <v>0</v>
      </c>
      <c r="AW61" s="502">
        <f t="shared" si="5"/>
        <v>0</v>
      </c>
      <c r="AX61" s="504">
        <f t="shared" si="5"/>
        <v>0</v>
      </c>
      <c r="AY61" s="501">
        <f t="shared" si="5"/>
        <v>0</v>
      </c>
      <c r="AZ61" s="501">
        <f t="shared" si="5"/>
        <v>0</v>
      </c>
      <c r="BA61" s="501">
        <f t="shared" si="5"/>
        <v>0</v>
      </c>
      <c r="BB61" s="501">
        <f t="shared" si="5"/>
        <v>0</v>
      </c>
      <c r="BC61" s="488"/>
    </row>
    <row r="62" spans="1:56" ht="15" thickTop="1" thickBot="1">
      <c r="F62" s="506"/>
      <c r="G62" s="506"/>
      <c r="H62" s="506"/>
      <c r="I62" s="477"/>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row>
    <row r="63" spans="1:56" ht="15" thickTop="1" thickBot="1">
      <c r="C63" s="477" t="s">
        <v>24</v>
      </c>
      <c r="D63" s="507"/>
      <c r="E63" s="504">
        <f t="shared" ref="E63:AJ63" si="6">E57</f>
        <v>1</v>
      </c>
      <c r="F63" s="508">
        <f t="shared" si="6"/>
        <v>2</v>
      </c>
      <c r="G63" s="508">
        <f t="shared" si="6"/>
        <v>3</v>
      </c>
      <c r="H63" s="508">
        <f t="shared" si="6"/>
        <v>4</v>
      </c>
      <c r="I63" s="509">
        <f t="shared" si="6"/>
        <v>5</v>
      </c>
      <c r="J63" s="504">
        <f t="shared" si="6"/>
        <v>6</v>
      </c>
      <c r="K63" s="508">
        <f t="shared" si="6"/>
        <v>7</v>
      </c>
      <c r="L63" s="508">
        <f t="shared" si="6"/>
        <v>8</v>
      </c>
      <c r="M63" s="508">
        <f t="shared" si="6"/>
        <v>9</v>
      </c>
      <c r="N63" s="509">
        <f t="shared" si="6"/>
        <v>10</v>
      </c>
      <c r="O63" s="504">
        <f t="shared" si="6"/>
        <v>11</v>
      </c>
      <c r="P63" s="501">
        <f t="shared" si="6"/>
        <v>12</v>
      </c>
      <c r="Q63" s="508">
        <f t="shared" si="6"/>
        <v>13</v>
      </c>
      <c r="R63" s="508">
        <f t="shared" si="6"/>
        <v>14</v>
      </c>
      <c r="S63" s="509">
        <f t="shared" si="6"/>
        <v>15</v>
      </c>
      <c r="T63" s="504">
        <f t="shared" si="6"/>
        <v>16</v>
      </c>
      <c r="U63" s="508">
        <f t="shared" si="6"/>
        <v>17</v>
      </c>
      <c r="V63" s="501">
        <f t="shared" si="6"/>
        <v>18</v>
      </c>
      <c r="W63" s="509">
        <f t="shared" si="6"/>
        <v>19</v>
      </c>
      <c r="X63" s="503">
        <f t="shared" si="6"/>
        <v>20</v>
      </c>
      <c r="Y63" s="501">
        <f t="shared" si="6"/>
        <v>21</v>
      </c>
      <c r="Z63" s="509">
        <f t="shared" si="6"/>
        <v>22</v>
      </c>
      <c r="AA63" s="508">
        <f t="shared" si="6"/>
        <v>23</v>
      </c>
      <c r="AB63" s="508">
        <f t="shared" si="6"/>
        <v>24</v>
      </c>
      <c r="AC63" s="509">
        <f t="shared" si="6"/>
        <v>25</v>
      </c>
      <c r="AD63" s="504">
        <f t="shared" si="6"/>
        <v>26</v>
      </c>
      <c r="AE63" s="508">
        <f t="shared" si="6"/>
        <v>27</v>
      </c>
      <c r="AF63" s="508">
        <f t="shared" si="6"/>
        <v>28</v>
      </c>
      <c r="AG63" s="508">
        <f t="shared" si="6"/>
        <v>29</v>
      </c>
      <c r="AH63" s="509">
        <f t="shared" si="6"/>
        <v>30</v>
      </c>
      <c r="AI63" s="504">
        <f t="shared" si="6"/>
        <v>31</v>
      </c>
      <c r="AJ63" s="508">
        <f t="shared" si="6"/>
        <v>32</v>
      </c>
      <c r="AK63" s="508">
        <f t="shared" ref="AK63:BB63" si="7">AK57</f>
        <v>33</v>
      </c>
      <c r="AL63" s="508">
        <f t="shared" si="7"/>
        <v>34</v>
      </c>
      <c r="AM63" s="503">
        <f t="shared" si="7"/>
        <v>35</v>
      </c>
      <c r="AN63" s="501">
        <f t="shared" si="7"/>
        <v>36</v>
      </c>
      <c r="AO63" s="508">
        <f t="shared" si="7"/>
        <v>37</v>
      </c>
      <c r="AP63" s="508">
        <f t="shared" si="7"/>
        <v>38</v>
      </c>
      <c r="AQ63" s="508">
        <f t="shared" si="7"/>
        <v>39</v>
      </c>
      <c r="AR63" s="503">
        <f t="shared" si="7"/>
        <v>40</v>
      </c>
      <c r="AS63" s="504">
        <f t="shared" si="7"/>
        <v>41</v>
      </c>
      <c r="AT63" s="508">
        <f t="shared" si="7"/>
        <v>42</v>
      </c>
      <c r="AU63" s="508">
        <f t="shared" si="7"/>
        <v>43</v>
      </c>
      <c r="AV63" s="508">
        <f t="shared" si="7"/>
        <v>44</v>
      </c>
      <c r="AW63" s="503">
        <f t="shared" si="7"/>
        <v>45</v>
      </c>
      <c r="AX63" s="504">
        <f t="shared" si="7"/>
        <v>46</v>
      </c>
      <c r="AY63" s="508">
        <f t="shared" si="7"/>
        <v>47</v>
      </c>
      <c r="AZ63" s="508">
        <f t="shared" si="7"/>
        <v>48</v>
      </c>
      <c r="BA63" s="508">
        <f t="shared" si="7"/>
        <v>49</v>
      </c>
      <c r="BB63" s="483">
        <f t="shared" si="7"/>
        <v>50</v>
      </c>
    </row>
    <row r="64" spans="1:56" ht="15" thickTop="1" thickBot="1">
      <c r="C64" s="484" t="str">
        <f>C58</f>
        <v>正答</v>
      </c>
      <c r="D64" s="485"/>
      <c r="E64" s="510" t="e">
        <f>E58/E61</f>
        <v>#DIV/0!</v>
      </c>
      <c r="F64" s="511" t="e">
        <f t="shared" ref="F64:AJ64" si="8">F58/F61</f>
        <v>#DIV/0!</v>
      </c>
      <c r="G64" s="511" t="e">
        <f t="shared" si="8"/>
        <v>#DIV/0!</v>
      </c>
      <c r="H64" s="511" t="e">
        <f t="shared" si="8"/>
        <v>#DIV/0!</v>
      </c>
      <c r="I64" s="512" t="e">
        <f t="shared" si="8"/>
        <v>#DIV/0!</v>
      </c>
      <c r="J64" s="510" t="e">
        <f t="shared" si="8"/>
        <v>#DIV/0!</v>
      </c>
      <c r="K64" s="511" t="e">
        <f t="shared" si="8"/>
        <v>#DIV/0!</v>
      </c>
      <c r="L64" s="511" t="e">
        <f t="shared" si="8"/>
        <v>#DIV/0!</v>
      </c>
      <c r="M64" s="511" t="e">
        <f t="shared" si="8"/>
        <v>#DIV/0!</v>
      </c>
      <c r="N64" s="512" t="e">
        <f t="shared" si="8"/>
        <v>#DIV/0!</v>
      </c>
      <c r="O64" s="510" t="e">
        <f t="shared" si="8"/>
        <v>#DIV/0!</v>
      </c>
      <c r="P64" s="513" t="e">
        <f t="shared" si="8"/>
        <v>#DIV/0!</v>
      </c>
      <c r="Q64" s="511" t="e">
        <f t="shared" si="8"/>
        <v>#DIV/0!</v>
      </c>
      <c r="R64" s="511" t="e">
        <f t="shared" si="8"/>
        <v>#DIV/0!</v>
      </c>
      <c r="S64" s="512" t="e">
        <f t="shared" si="8"/>
        <v>#DIV/0!</v>
      </c>
      <c r="T64" s="510" t="e">
        <f t="shared" si="8"/>
        <v>#DIV/0!</v>
      </c>
      <c r="U64" s="511" t="e">
        <f t="shared" si="8"/>
        <v>#DIV/0!</v>
      </c>
      <c r="V64" s="513" t="e">
        <f t="shared" si="8"/>
        <v>#DIV/0!</v>
      </c>
      <c r="W64" s="512" t="e">
        <f t="shared" si="8"/>
        <v>#DIV/0!</v>
      </c>
      <c r="X64" s="514" t="e">
        <f t="shared" si="8"/>
        <v>#DIV/0!</v>
      </c>
      <c r="Y64" s="513" t="e">
        <f t="shared" si="8"/>
        <v>#DIV/0!</v>
      </c>
      <c r="Z64" s="512" t="e">
        <f t="shared" si="8"/>
        <v>#DIV/0!</v>
      </c>
      <c r="AA64" s="511" t="e">
        <f t="shared" si="8"/>
        <v>#DIV/0!</v>
      </c>
      <c r="AB64" s="511" t="e">
        <f t="shared" si="8"/>
        <v>#DIV/0!</v>
      </c>
      <c r="AC64" s="512" t="e">
        <f t="shared" si="8"/>
        <v>#DIV/0!</v>
      </c>
      <c r="AD64" s="510" t="e">
        <f t="shared" si="8"/>
        <v>#DIV/0!</v>
      </c>
      <c r="AE64" s="511" t="e">
        <f t="shared" si="8"/>
        <v>#DIV/0!</v>
      </c>
      <c r="AF64" s="511" t="e">
        <f t="shared" si="8"/>
        <v>#DIV/0!</v>
      </c>
      <c r="AG64" s="511" t="e">
        <f t="shared" si="8"/>
        <v>#DIV/0!</v>
      </c>
      <c r="AH64" s="512" t="e">
        <f t="shared" si="8"/>
        <v>#DIV/0!</v>
      </c>
      <c r="AI64" s="510" t="e">
        <f t="shared" si="8"/>
        <v>#DIV/0!</v>
      </c>
      <c r="AJ64" s="511" t="e">
        <f t="shared" si="8"/>
        <v>#DIV/0!</v>
      </c>
      <c r="AK64" s="511" t="e">
        <f t="shared" ref="AK64:BB64" si="9">AK58/AK61</f>
        <v>#DIV/0!</v>
      </c>
      <c r="AL64" s="511" t="e">
        <f t="shared" si="9"/>
        <v>#DIV/0!</v>
      </c>
      <c r="AM64" s="514" t="e">
        <f t="shared" si="9"/>
        <v>#DIV/0!</v>
      </c>
      <c r="AN64" s="513" t="e">
        <f t="shared" si="9"/>
        <v>#DIV/0!</v>
      </c>
      <c r="AO64" s="511" t="e">
        <f t="shared" si="9"/>
        <v>#DIV/0!</v>
      </c>
      <c r="AP64" s="511" t="e">
        <f t="shared" si="9"/>
        <v>#DIV/0!</v>
      </c>
      <c r="AQ64" s="511" t="e">
        <f t="shared" si="9"/>
        <v>#DIV/0!</v>
      </c>
      <c r="AR64" s="514" t="e">
        <f t="shared" si="9"/>
        <v>#DIV/0!</v>
      </c>
      <c r="AS64" s="510" t="e">
        <f t="shared" si="9"/>
        <v>#DIV/0!</v>
      </c>
      <c r="AT64" s="511" t="e">
        <f t="shared" si="9"/>
        <v>#DIV/0!</v>
      </c>
      <c r="AU64" s="511" t="e">
        <f t="shared" si="9"/>
        <v>#DIV/0!</v>
      </c>
      <c r="AV64" s="511" t="e">
        <f t="shared" si="9"/>
        <v>#DIV/0!</v>
      </c>
      <c r="AW64" s="514" t="e">
        <f t="shared" si="9"/>
        <v>#DIV/0!</v>
      </c>
      <c r="AX64" s="510" t="e">
        <f t="shared" si="9"/>
        <v>#DIV/0!</v>
      </c>
      <c r="AY64" s="511" t="e">
        <f t="shared" si="9"/>
        <v>#DIV/0!</v>
      </c>
      <c r="AZ64" s="511" t="e">
        <f t="shared" si="9"/>
        <v>#DIV/0!</v>
      </c>
      <c r="BA64" s="511" t="e">
        <f t="shared" si="9"/>
        <v>#DIV/0!</v>
      </c>
      <c r="BB64" s="515" t="e">
        <f t="shared" si="9"/>
        <v>#DIV/0!</v>
      </c>
    </row>
    <row r="65" spans="3:54" ht="14.25" thickBot="1">
      <c r="C65" s="489" t="str">
        <f>C59</f>
        <v>誤答</v>
      </c>
      <c r="D65" s="490"/>
      <c r="E65" s="516" t="e">
        <f t="shared" ref="E65:AJ65" si="10">E59/E61</f>
        <v>#DIV/0!</v>
      </c>
      <c r="F65" s="517" t="e">
        <f t="shared" si="10"/>
        <v>#DIV/0!</v>
      </c>
      <c r="G65" s="517" t="e">
        <f t="shared" si="10"/>
        <v>#DIV/0!</v>
      </c>
      <c r="H65" s="517" t="e">
        <f t="shared" si="10"/>
        <v>#DIV/0!</v>
      </c>
      <c r="I65" s="518" t="e">
        <f t="shared" si="10"/>
        <v>#DIV/0!</v>
      </c>
      <c r="J65" s="516" t="e">
        <f t="shared" si="10"/>
        <v>#DIV/0!</v>
      </c>
      <c r="K65" s="517" t="e">
        <f t="shared" si="10"/>
        <v>#DIV/0!</v>
      </c>
      <c r="L65" s="517" t="e">
        <f t="shared" si="10"/>
        <v>#DIV/0!</v>
      </c>
      <c r="M65" s="517" t="e">
        <f t="shared" si="10"/>
        <v>#DIV/0!</v>
      </c>
      <c r="N65" s="518" t="e">
        <f t="shared" si="10"/>
        <v>#DIV/0!</v>
      </c>
      <c r="O65" s="516" t="e">
        <f t="shared" si="10"/>
        <v>#DIV/0!</v>
      </c>
      <c r="P65" s="519" t="e">
        <f t="shared" si="10"/>
        <v>#DIV/0!</v>
      </c>
      <c r="Q65" s="517" t="e">
        <f t="shared" si="10"/>
        <v>#DIV/0!</v>
      </c>
      <c r="R65" s="517" t="e">
        <f t="shared" si="10"/>
        <v>#DIV/0!</v>
      </c>
      <c r="S65" s="518" t="e">
        <f t="shared" si="10"/>
        <v>#DIV/0!</v>
      </c>
      <c r="T65" s="516" t="e">
        <f t="shared" si="10"/>
        <v>#DIV/0!</v>
      </c>
      <c r="U65" s="517" t="e">
        <f t="shared" si="10"/>
        <v>#DIV/0!</v>
      </c>
      <c r="V65" s="519" t="e">
        <f t="shared" si="10"/>
        <v>#DIV/0!</v>
      </c>
      <c r="W65" s="518" t="e">
        <f t="shared" si="10"/>
        <v>#DIV/0!</v>
      </c>
      <c r="X65" s="520" t="e">
        <f t="shared" si="10"/>
        <v>#DIV/0!</v>
      </c>
      <c r="Y65" s="519" t="e">
        <f t="shared" si="10"/>
        <v>#DIV/0!</v>
      </c>
      <c r="Z65" s="518" t="e">
        <f t="shared" si="10"/>
        <v>#DIV/0!</v>
      </c>
      <c r="AA65" s="517" t="e">
        <f t="shared" si="10"/>
        <v>#DIV/0!</v>
      </c>
      <c r="AB65" s="517" t="e">
        <f>AB59/AB61</f>
        <v>#DIV/0!</v>
      </c>
      <c r="AC65" s="518" t="e">
        <f t="shared" si="10"/>
        <v>#DIV/0!</v>
      </c>
      <c r="AD65" s="516" t="e">
        <f t="shared" si="10"/>
        <v>#DIV/0!</v>
      </c>
      <c r="AE65" s="517" t="e">
        <f t="shared" si="10"/>
        <v>#DIV/0!</v>
      </c>
      <c r="AF65" s="517" t="e">
        <f t="shared" si="10"/>
        <v>#DIV/0!</v>
      </c>
      <c r="AG65" s="517" t="e">
        <f t="shared" si="10"/>
        <v>#DIV/0!</v>
      </c>
      <c r="AH65" s="518" t="e">
        <f t="shared" si="10"/>
        <v>#DIV/0!</v>
      </c>
      <c r="AI65" s="516" t="e">
        <f t="shared" si="10"/>
        <v>#DIV/0!</v>
      </c>
      <c r="AJ65" s="517" t="e">
        <f t="shared" si="10"/>
        <v>#DIV/0!</v>
      </c>
      <c r="AK65" s="517" t="e">
        <f t="shared" ref="AK65:BB65" si="11">AK59/AK61</f>
        <v>#DIV/0!</v>
      </c>
      <c r="AL65" s="517" t="e">
        <f t="shared" si="11"/>
        <v>#DIV/0!</v>
      </c>
      <c r="AM65" s="520" t="e">
        <f t="shared" si="11"/>
        <v>#DIV/0!</v>
      </c>
      <c r="AN65" s="519" t="e">
        <f t="shared" si="11"/>
        <v>#DIV/0!</v>
      </c>
      <c r="AO65" s="517" t="e">
        <f t="shared" si="11"/>
        <v>#DIV/0!</v>
      </c>
      <c r="AP65" s="517" t="e">
        <f t="shared" si="11"/>
        <v>#DIV/0!</v>
      </c>
      <c r="AQ65" s="517" t="e">
        <f t="shared" si="11"/>
        <v>#DIV/0!</v>
      </c>
      <c r="AR65" s="520" t="e">
        <f t="shared" si="11"/>
        <v>#DIV/0!</v>
      </c>
      <c r="AS65" s="516" t="e">
        <f t="shared" si="11"/>
        <v>#DIV/0!</v>
      </c>
      <c r="AT65" s="517" t="e">
        <f t="shared" si="11"/>
        <v>#DIV/0!</v>
      </c>
      <c r="AU65" s="517" t="e">
        <f t="shared" si="11"/>
        <v>#DIV/0!</v>
      </c>
      <c r="AV65" s="517" t="e">
        <f t="shared" si="11"/>
        <v>#DIV/0!</v>
      </c>
      <c r="AW65" s="520" t="e">
        <f t="shared" si="11"/>
        <v>#DIV/0!</v>
      </c>
      <c r="AX65" s="516" t="e">
        <f t="shared" si="11"/>
        <v>#DIV/0!</v>
      </c>
      <c r="AY65" s="517" t="e">
        <f t="shared" si="11"/>
        <v>#DIV/0!</v>
      </c>
      <c r="AZ65" s="517" t="e">
        <f t="shared" si="11"/>
        <v>#DIV/0!</v>
      </c>
      <c r="BA65" s="517" t="e">
        <f t="shared" si="11"/>
        <v>#DIV/0!</v>
      </c>
      <c r="BB65" s="521" t="e">
        <f t="shared" si="11"/>
        <v>#DIV/0!</v>
      </c>
    </row>
    <row r="66" spans="3:54" ht="14.25" thickBot="1">
      <c r="C66" s="522" t="str">
        <f>C60</f>
        <v>無答</v>
      </c>
      <c r="D66" s="523"/>
      <c r="E66" s="524" t="e">
        <f t="shared" ref="E66:AJ66" si="12">E60/E61</f>
        <v>#DIV/0!</v>
      </c>
      <c r="F66" s="525" t="e">
        <f t="shared" si="12"/>
        <v>#DIV/0!</v>
      </c>
      <c r="G66" s="525" t="e">
        <f t="shared" si="12"/>
        <v>#DIV/0!</v>
      </c>
      <c r="H66" s="525" t="e">
        <f t="shared" si="12"/>
        <v>#DIV/0!</v>
      </c>
      <c r="I66" s="526" t="e">
        <f t="shared" si="12"/>
        <v>#DIV/0!</v>
      </c>
      <c r="J66" s="524" t="e">
        <f t="shared" si="12"/>
        <v>#DIV/0!</v>
      </c>
      <c r="K66" s="525" t="e">
        <f t="shared" si="12"/>
        <v>#DIV/0!</v>
      </c>
      <c r="L66" s="525" t="e">
        <f t="shared" si="12"/>
        <v>#DIV/0!</v>
      </c>
      <c r="M66" s="525" t="e">
        <f t="shared" si="12"/>
        <v>#DIV/0!</v>
      </c>
      <c r="N66" s="526" t="e">
        <f t="shared" si="12"/>
        <v>#DIV/0!</v>
      </c>
      <c r="O66" s="524" t="e">
        <f t="shared" si="12"/>
        <v>#DIV/0!</v>
      </c>
      <c r="P66" s="527" t="e">
        <f t="shared" si="12"/>
        <v>#DIV/0!</v>
      </c>
      <c r="Q66" s="525" t="e">
        <f t="shared" si="12"/>
        <v>#DIV/0!</v>
      </c>
      <c r="R66" s="525" t="e">
        <f t="shared" si="12"/>
        <v>#DIV/0!</v>
      </c>
      <c r="S66" s="526" t="e">
        <f t="shared" si="12"/>
        <v>#DIV/0!</v>
      </c>
      <c r="T66" s="524" t="e">
        <f t="shared" si="12"/>
        <v>#DIV/0!</v>
      </c>
      <c r="U66" s="525" t="e">
        <f t="shared" si="12"/>
        <v>#DIV/0!</v>
      </c>
      <c r="V66" s="527" t="e">
        <f t="shared" si="12"/>
        <v>#DIV/0!</v>
      </c>
      <c r="W66" s="526" t="e">
        <f t="shared" si="12"/>
        <v>#DIV/0!</v>
      </c>
      <c r="X66" s="528" t="e">
        <f t="shared" si="12"/>
        <v>#DIV/0!</v>
      </c>
      <c r="Y66" s="527" t="e">
        <f t="shared" si="12"/>
        <v>#DIV/0!</v>
      </c>
      <c r="Z66" s="526" t="e">
        <f t="shared" si="12"/>
        <v>#DIV/0!</v>
      </c>
      <c r="AA66" s="525" t="e">
        <f t="shared" si="12"/>
        <v>#DIV/0!</v>
      </c>
      <c r="AB66" s="525" t="e">
        <f t="shared" si="12"/>
        <v>#DIV/0!</v>
      </c>
      <c r="AC66" s="526" t="e">
        <f t="shared" si="12"/>
        <v>#DIV/0!</v>
      </c>
      <c r="AD66" s="524" t="e">
        <f t="shared" si="12"/>
        <v>#DIV/0!</v>
      </c>
      <c r="AE66" s="525" t="e">
        <f t="shared" si="12"/>
        <v>#DIV/0!</v>
      </c>
      <c r="AF66" s="525" t="e">
        <f t="shared" si="12"/>
        <v>#DIV/0!</v>
      </c>
      <c r="AG66" s="525" t="e">
        <f t="shared" si="12"/>
        <v>#DIV/0!</v>
      </c>
      <c r="AH66" s="526" t="e">
        <f t="shared" si="12"/>
        <v>#DIV/0!</v>
      </c>
      <c r="AI66" s="524" t="e">
        <f t="shared" si="12"/>
        <v>#DIV/0!</v>
      </c>
      <c r="AJ66" s="525" t="e">
        <f t="shared" si="12"/>
        <v>#DIV/0!</v>
      </c>
      <c r="AK66" s="525" t="e">
        <f t="shared" ref="AK66:BB66" si="13">AK60/AK61</f>
        <v>#DIV/0!</v>
      </c>
      <c r="AL66" s="525" t="e">
        <f t="shared" si="13"/>
        <v>#DIV/0!</v>
      </c>
      <c r="AM66" s="528" t="e">
        <f t="shared" si="13"/>
        <v>#DIV/0!</v>
      </c>
      <c r="AN66" s="527" t="e">
        <f t="shared" si="13"/>
        <v>#DIV/0!</v>
      </c>
      <c r="AO66" s="525" t="e">
        <f t="shared" si="13"/>
        <v>#DIV/0!</v>
      </c>
      <c r="AP66" s="525" t="e">
        <f t="shared" si="13"/>
        <v>#DIV/0!</v>
      </c>
      <c r="AQ66" s="525" t="e">
        <f t="shared" si="13"/>
        <v>#DIV/0!</v>
      </c>
      <c r="AR66" s="528" t="e">
        <f t="shared" si="13"/>
        <v>#DIV/0!</v>
      </c>
      <c r="AS66" s="524" t="e">
        <f t="shared" si="13"/>
        <v>#DIV/0!</v>
      </c>
      <c r="AT66" s="525" t="e">
        <f t="shared" si="13"/>
        <v>#DIV/0!</v>
      </c>
      <c r="AU66" s="525" t="e">
        <f t="shared" si="13"/>
        <v>#DIV/0!</v>
      </c>
      <c r="AV66" s="525" t="e">
        <f t="shared" si="13"/>
        <v>#DIV/0!</v>
      </c>
      <c r="AW66" s="528" t="e">
        <f t="shared" si="13"/>
        <v>#DIV/0!</v>
      </c>
      <c r="AX66" s="524" t="e">
        <f t="shared" si="13"/>
        <v>#DIV/0!</v>
      </c>
      <c r="AY66" s="525" t="e">
        <f t="shared" si="13"/>
        <v>#DIV/0!</v>
      </c>
      <c r="AZ66" s="525" t="e">
        <f t="shared" si="13"/>
        <v>#DIV/0!</v>
      </c>
      <c r="BA66" s="525" t="e">
        <f t="shared" si="13"/>
        <v>#DIV/0!</v>
      </c>
      <c r="BB66" s="529" t="e">
        <f t="shared" si="13"/>
        <v>#DIV/0!</v>
      </c>
    </row>
    <row r="67" spans="3:54" ht="15" thickTop="1" thickBot="1">
      <c r="C67" s="530" t="str">
        <f>C61</f>
        <v>合計</v>
      </c>
      <c r="D67" s="507"/>
      <c r="E67" s="531" t="e">
        <f t="shared" ref="E67:AJ67" si="14">SUM(E64:E66)</f>
        <v>#DIV/0!</v>
      </c>
      <c r="F67" s="532" t="e">
        <f t="shared" si="14"/>
        <v>#DIV/0!</v>
      </c>
      <c r="G67" s="532" t="e">
        <f t="shared" si="14"/>
        <v>#DIV/0!</v>
      </c>
      <c r="H67" s="532" t="e">
        <f t="shared" si="14"/>
        <v>#DIV/0!</v>
      </c>
      <c r="I67" s="533" t="e">
        <f t="shared" si="14"/>
        <v>#DIV/0!</v>
      </c>
      <c r="J67" s="531" t="e">
        <f t="shared" si="14"/>
        <v>#DIV/0!</v>
      </c>
      <c r="K67" s="532" t="e">
        <f t="shared" si="14"/>
        <v>#DIV/0!</v>
      </c>
      <c r="L67" s="532" t="e">
        <f t="shared" si="14"/>
        <v>#DIV/0!</v>
      </c>
      <c r="M67" s="532" t="e">
        <f t="shared" si="14"/>
        <v>#DIV/0!</v>
      </c>
      <c r="N67" s="533" t="e">
        <f t="shared" si="14"/>
        <v>#DIV/0!</v>
      </c>
      <c r="O67" s="531" t="e">
        <f t="shared" si="14"/>
        <v>#DIV/0!</v>
      </c>
      <c r="P67" s="534" t="e">
        <f t="shared" si="14"/>
        <v>#DIV/0!</v>
      </c>
      <c r="Q67" s="535" t="e">
        <f t="shared" si="14"/>
        <v>#DIV/0!</v>
      </c>
      <c r="R67" s="535" t="e">
        <f t="shared" si="14"/>
        <v>#DIV/0!</v>
      </c>
      <c r="S67" s="536" t="e">
        <f t="shared" si="14"/>
        <v>#DIV/0!</v>
      </c>
      <c r="T67" s="537" t="e">
        <f t="shared" si="14"/>
        <v>#DIV/0!</v>
      </c>
      <c r="U67" s="535" t="e">
        <f t="shared" si="14"/>
        <v>#DIV/0!</v>
      </c>
      <c r="V67" s="538" t="e">
        <f t="shared" si="14"/>
        <v>#DIV/0!</v>
      </c>
      <c r="W67" s="533" t="e">
        <f t="shared" si="14"/>
        <v>#DIV/0!</v>
      </c>
      <c r="X67" s="539" t="e">
        <f t="shared" si="14"/>
        <v>#DIV/0!</v>
      </c>
      <c r="Y67" s="538" t="e">
        <f t="shared" si="14"/>
        <v>#DIV/0!</v>
      </c>
      <c r="Z67" s="533" t="e">
        <f t="shared" si="14"/>
        <v>#DIV/0!</v>
      </c>
      <c r="AA67" s="532" t="e">
        <f t="shared" si="14"/>
        <v>#DIV/0!</v>
      </c>
      <c r="AB67" s="532" t="e">
        <f t="shared" si="14"/>
        <v>#DIV/0!</v>
      </c>
      <c r="AC67" s="533" t="e">
        <f t="shared" si="14"/>
        <v>#DIV/0!</v>
      </c>
      <c r="AD67" s="531" t="e">
        <f t="shared" si="14"/>
        <v>#DIV/0!</v>
      </c>
      <c r="AE67" s="532" t="e">
        <f t="shared" si="14"/>
        <v>#DIV/0!</v>
      </c>
      <c r="AF67" s="532" t="e">
        <f t="shared" si="14"/>
        <v>#DIV/0!</v>
      </c>
      <c r="AG67" s="532" t="e">
        <f t="shared" si="14"/>
        <v>#DIV/0!</v>
      </c>
      <c r="AH67" s="533" t="e">
        <f t="shared" si="14"/>
        <v>#DIV/0!</v>
      </c>
      <c r="AI67" s="531" t="e">
        <f t="shared" si="14"/>
        <v>#DIV/0!</v>
      </c>
      <c r="AJ67" s="532" t="e">
        <f t="shared" si="14"/>
        <v>#DIV/0!</v>
      </c>
      <c r="AK67" s="532" t="e">
        <f t="shared" ref="AK67:BB67" si="15">SUM(AK64:AK66)</f>
        <v>#DIV/0!</v>
      </c>
      <c r="AL67" s="532" t="e">
        <f t="shared" si="15"/>
        <v>#DIV/0!</v>
      </c>
      <c r="AM67" s="539" t="e">
        <f t="shared" si="15"/>
        <v>#DIV/0!</v>
      </c>
      <c r="AN67" s="538" t="e">
        <f t="shared" si="15"/>
        <v>#DIV/0!</v>
      </c>
      <c r="AO67" s="532" t="e">
        <f t="shared" si="15"/>
        <v>#DIV/0!</v>
      </c>
      <c r="AP67" s="532" t="e">
        <f t="shared" si="15"/>
        <v>#DIV/0!</v>
      </c>
      <c r="AQ67" s="532" t="e">
        <f t="shared" si="15"/>
        <v>#DIV/0!</v>
      </c>
      <c r="AR67" s="539" t="e">
        <f t="shared" si="15"/>
        <v>#DIV/0!</v>
      </c>
      <c r="AS67" s="531" t="e">
        <f t="shared" si="15"/>
        <v>#DIV/0!</v>
      </c>
      <c r="AT67" s="532" t="e">
        <f t="shared" si="15"/>
        <v>#DIV/0!</v>
      </c>
      <c r="AU67" s="532" t="e">
        <f t="shared" si="15"/>
        <v>#DIV/0!</v>
      </c>
      <c r="AV67" s="532" t="e">
        <f t="shared" si="15"/>
        <v>#DIV/0!</v>
      </c>
      <c r="AW67" s="539" t="e">
        <f t="shared" si="15"/>
        <v>#DIV/0!</v>
      </c>
      <c r="AX67" s="531" t="e">
        <f t="shared" si="15"/>
        <v>#DIV/0!</v>
      </c>
      <c r="AY67" s="532" t="e">
        <f t="shared" si="15"/>
        <v>#DIV/0!</v>
      </c>
      <c r="AZ67" s="532" t="e">
        <f t="shared" si="15"/>
        <v>#DIV/0!</v>
      </c>
      <c r="BA67" s="532" t="e">
        <f t="shared" si="15"/>
        <v>#DIV/0!</v>
      </c>
      <c r="BB67" s="540" t="e">
        <f t="shared" si="15"/>
        <v>#DIV/0!</v>
      </c>
    </row>
    <row r="68" spans="3:54" ht="14.25" thickTop="1"/>
    <row r="69" spans="3:54" ht="14.25" thickBot="1">
      <c r="C69" s="344" t="s">
        <v>25</v>
      </c>
    </row>
    <row r="70" spans="3:54" ht="14.25" thickBot="1">
      <c r="C70" s="567"/>
      <c r="D70" s="490"/>
      <c r="E70" s="628"/>
      <c r="F70" s="777" t="str">
        <f>BF35</f>
        <v>知・技</v>
      </c>
      <c r="G70" s="777"/>
      <c r="H70" s="777"/>
      <c r="I70" s="494"/>
      <c r="J70" s="628"/>
      <c r="K70" s="780" t="str">
        <f>BF36</f>
        <v>思判表</v>
      </c>
      <c r="L70" s="780"/>
      <c r="M70" s="780"/>
      <c r="N70" s="494"/>
      <c r="O70" s="628"/>
      <c r="P70" s="780" t="str">
        <f>BF37</f>
        <v>-</v>
      </c>
      <c r="Q70" s="780"/>
      <c r="R70" s="780"/>
      <c r="S70" s="494"/>
      <c r="T70" s="628"/>
      <c r="U70" s="780" t="str">
        <f>BF38</f>
        <v>-</v>
      </c>
      <c r="V70" s="780"/>
      <c r="W70" s="780"/>
      <c r="X70" s="494"/>
      <c r="Y70" s="628"/>
      <c r="Z70" s="780" t="str">
        <f>BF39</f>
        <v>-</v>
      </c>
      <c r="AA70" s="780"/>
      <c r="AB70" s="780"/>
      <c r="AC70" s="494"/>
      <c r="AD70" s="363"/>
      <c r="AE70" s="546"/>
      <c r="AF70" s="546"/>
      <c r="AG70" s="546"/>
      <c r="AH70" s="363"/>
      <c r="AI70" s="363"/>
      <c r="AJ70" s="546"/>
      <c r="AK70" s="546"/>
      <c r="AL70" s="546"/>
      <c r="AM70" s="363"/>
      <c r="AN70" s="363"/>
      <c r="AO70" s="546"/>
      <c r="AP70" s="546"/>
      <c r="AQ70" s="546"/>
      <c r="AR70" s="363"/>
      <c r="AS70" s="363"/>
      <c r="AT70" s="546"/>
      <c r="AU70" s="546"/>
      <c r="AV70" s="546"/>
      <c r="AW70" s="363"/>
      <c r="AX70" s="363"/>
      <c r="AY70" s="546"/>
      <c r="AZ70" s="546"/>
      <c r="BA70" s="546"/>
      <c r="BB70" s="363"/>
    </row>
    <row r="71" spans="3:54">
      <c r="C71" s="629" t="s">
        <v>26</v>
      </c>
      <c r="D71" s="548"/>
      <c r="E71" s="549"/>
      <c r="F71" s="745" t="e">
        <f>国語得点!BB64</f>
        <v>#DIV/0!</v>
      </c>
      <c r="G71" s="746"/>
      <c r="H71" s="746"/>
      <c r="I71" s="550"/>
      <c r="J71" s="549"/>
      <c r="K71" s="745" t="e">
        <f>国語得点!BB65</f>
        <v>#DIV/0!</v>
      </c>
      <c r="L71" s="746"/>
      <c r="M71" s="746"/>
      <c r="N71" s="550"/>
      <c r="O71" s="551"/>
      <c r="P71" s="752" t="e">
        <f>国語得点!BB66</f>
        <v>#DIV/0!</v>
      </c>
      <c r="Q71" s="753"/>
      <c r="R71" s="754"/>
      <c r="S71" s="550"/>
      <c r="T71" s="551"/>
      <c r="U71" s="752" t="e">
        <f>国語得点!BB67</f>
        <v>#DIV/0!</v>
      </c>
      <c r="V71" s="753"/>
      <c r="W71" s="754"/>
      <c r="X71" s="550"/>
      <c r="Y71" s="551"/>
      <c r="Z71" s="752" t="e">
        <f>国語得点!BB68</f>
        <v>#DIV/0!</v>
      </c>
      <c r="AA71" s="753"/>
      <c r="AB71" s="754"/>
      <c r="AC71" s="550"/>
      <c r="AD71" s="553"/>
      <c r="AE71" s="546"/>
      <c r="AF71" s="546"/>
      <c r="AG71" s="546"/>
      <c r="AH71" s="363"/>
      <c r="AI71" s="553"/>
      <c r="AJ71" s="546"/>
      <c r="AK71" s="546"/>
      <c r="AL71" s="546"/>
      <c r="AM71" s="363"/>
      <c r="AN71" s="553"/>
      <c r="AO71" s="546"/>
      <c r="AP71" s="546"/>
      <c r="AQ71" s="546"/>
      <c r="AR71" s="363"/>
      <c r="AS71" s="553"/>
      <c r="AT71" s="546"/>
      <c r="AU71" s="546"/>
      <c r="AV71" s="546"/>
      <c r="AW71" s="363"/>
      <c r="AX71" s="553"/>
      <c r="AY71" s="546"/>
      <c r="AZ71" s="546"/>
      <c r="BA71" s="546"/>
      <c r="BB71" s="363"/>
    </row>
    <row r="72" spans="3:54">
      <c r="C72" s="630" t="s">
        <v>27</v>
      </c>
      <c r="D72" s="314"/>
      <c r="E72" s="555"/>
      <c r="F72" s="750" t="e">
        <f>国語得点!BB71</f>
        <v>#DIV/0!</v>
      </c>
      <c r="G72" s="751"/>
      <c r="H72" s="751"/>
      <c r="I72" s="556"/>
      <c r="J72" s="555"/>
      <c r="K72" s="755" t="e">
        <f>国語得点!BB72</f>
        <v>#DIV/0!</v>
      </c>
      <c r="L72" s="756"/>
      <c r="M72" s="757"/>
      <c r="N72" s="556"/>
      <c r="O72" s="557"/>
      <c r="P72" s="755" t="e">
        <f>国語得点!BB73</f>
        <v>#DIV/0!</v>
      </c>
      <c r="Q72" s="756"/>
      <c r="R72" s="757"/>
      <c r="S72" s="556"/>
      <c r="T72" s="557"/>
      <c r="U72" s="755" t="e">
        <f>国語得点!BB74</f>
        <v>#DIV/0!</v>
      </c>
      <c r="V72" s="756"/>
      <c r="W72" s="757"/>
      <c r="X72" s="556"/>
      <c r="Y72" s="557"/>
      <c r="Z72" s="755" t="e">
        <f>国語得点!BB75</f>
        <v>#DIV/0!</v>
      </c>
      <c r="AA72" s="756"/>
      <c r="AB72" s="757"/>
      <c r="AC72" s="556"/>
      <c r="AD72" s="553"/>
      <c r="AE72" s="546"/>
      <c r="AF72" s="546"/>
      <c r="AG72" s="546"/>
      <c r="AH72" s="363"/>
      <c r="AI72" s="553"/>
      <c r="AJ72" s="546"/>
      <c r="AK72" s="546"/>
      <c r="AL72" s="546"/>
      <c r="AM72" s="363"/>
      <c r="AN72" s="553"/>
      <c r="AO72" s="546"/>
      <c r="AP72" s="546"/>
      <c r="AQ72" s="546"/>
      <c r="AR72" s="363"/>
      <c r="AS72" s="553"/>
      <c r="AT72" s="546"/>
      <c r="AU72" s="546"/>
      <c r="AV72" s="546"/>
      <c r="AW72" s="363"/>
      <c r="AX72" s="553"/>
      <c r="AY72" s="546"/>
      <c r="AZ72" s="546"/>
      <c r="BA72" s="546"/>
      <c r="BB72" s="363"/>
    </row>
    <row r="73" spans="3:54" ht="14.25" thickBot="1">
      <c r="C73" s="631" t="s">
        <v>28</v>
      </c>
      <c r="D73" s="632"/>
      <c r="E73" s="633"/>
      <c r="F73" s="743" t="e">
        <f>国語得点!BB78</f>
        <v>#DIV/0!</v>
      </c>
      <c r="G73" s="744"/>
      <c r="H73" s="744"/>
      <c r="I73" s="634"/>
      <c r="J73" s="633"/>
      <c r="K73" s="721" t="e">
        <f>国語得点!BB79</f>
        <v>#DIV/0!</v>
      </c>
      <c r="L73" s="722"/>
      <c r="M73" s="723"/>
      <c r="N73" s="634"/>
      <c r="O73" s="635"/>
      <c r="P73" s="721" t="e">
        <f>国語得点!BB80</f>
        <v>#DIV/0!</v>
      </c>
      <c r="Q73" s="722"/>
      <c r="R73" s="723"/>
      <c r="S73" s="634"/>
      <c r="T73" s="635"/>
      <c r="U73" s="721" t="e">
        <f>国語得点!BB81</f>
        <v>#DIV/0!</v>
      </c>
      <c r="V73" s="722"/>
      <c r="W73" s="723"/>
      <c r="X73" s="634"/>
      <c r="Y73" s="635"/>
      <c r="Z73" s="721" t="e">
        <f>国語得点!BB82</f>
        <v>#DIV/0!</v>
      </c>
      <c r="AA73" s="722"/>
      <c r="AB73" s="723"/>
      <c r="AC73" s="634"/>
      <c r="AD73" s="553"/>
      <c r="AE73" s="546"/>
      <c r="AF73" s="546"/>
      <c r="AG73" s="546"/>
      <c r="AH73" s="363"/>
      <c r="AI73" s="553"/>
      <c r="AJ73" s="546"/>
      <c r="AK73" s="546"/>
      <c r="AL73" s="546"/>
      <c r="AM73" s="363"/>
      <c r="AN73" s="553"/>
      <c r="AO73" s="546"/>
      <c r="AP73" s="546"/>
      <c r="AQ73" s="546"/>
      <c r="AR73" s="363"/>
      <c r="AS73" s="553"/>
      <c r="AT73" s="546"/>
      <c r="AU73" s="546"/>
      <c r="AV73" s="546"/>
      <c r="AW73" s="363"/>
      <c r="AX73" s="553"/>
      <c r="AY73" s="546"/>
      <c r="AZ73" s="546"/>
      <c r="BA73" s="546"/>
      <c r="BB73" s="363"/>
    </row>
    <row r="74" spans="3:54" ht="14.25" thickBot="1">
      <c r="C74" s="567" t="s">
        <v>23</v>
      </c>
      <c r="D74" s="490"/>
      <c r="E74" s="492"/>
      <c r="F74" s="747" t="e">
        <f>SUM(F71:H73)</f>
        <v>#DIV/0!</v>
      </c>
      <c r="G74" s="747"/>
      <c r="H74" s="747"/>
      <c r="I74" s="494"/>
      <c r="J74" s="492"/>
      <c r="K74" s="747" t="e">
        <f>SUM(K71:M73)</f>
        <v>#DIV/0!</v>
      </c>
      <c r="L74" s="747"/>
      <c r="M74" s="747"/>
      <c r="N74" s="494"/>
      <c r="O74" s="492"/>
      <c r="P74" s="747" t="e">
        <f>SUM(P71:R73)</f>
        <v>#DIV/0!</v>
      </c>
      <c r="Q74" s="747"/>
      <c r="R74" s="747"/>
      <c r="S74" s="494"/>
      <c r="T74" s="492"/>
      <c r="U74" s="747" t="e">
        <f>SUM(U71:W73)</f>
        <v>#DIV/0!</v>
      </c>
      <c r="V74" s="747"/>
      <c r="W74" s="747"/>
      <c r="X74" s="494"/>
      <c r="Y74" s="492"/>
      <c r="Z74" s="747" t="e">
        <f>SUM(Z71:AB73)</f>
        <v>#DIV/0!</v>
      </c>
      <c r="AA74" s="747"/>
      <c r="AB74" s="747"/>
      <c r="AC74" s="494"/>
      <c r="AD74" s="363"/>
      <c r="AE74" s="566"/>
      <c r="AF74" s="566"/>
      <c r="AG74" s="566"/>
      <c r="AH74" s="363"/>
      <c r="AI74" s="363"/>
      <c r="AJ74" s="566"/>
      <c r="AK74" s="566"/>
      <c r="AL74" s="566"/>
      <c r="AM74" s="363"/>
      <c r="AN74" s="363"/>
      <c r="AO74" s="566"/>
      <c r="AP74" s="566"/>
      <c r="AQ74" s="566"/>
      <c r="AR74" s="363"/>
      <c r="AS74" s="363"/>
      <c r="AT74" s="566"/>
      <c r="AU74" s="566"/>
      <c r="AV74" s="566"/>
      <c r="AW74" s="363"/>
      <c r="AX74" s="363"/>
      <c r="AY74" s="566"/>
      <c r="AZ74" s="566"/>
      <c r="BA74" s="566"/>
      <c r="BB74" s="363"/>
    </row>
    <row r="75" spans="3:54" ht="14.25" thickBot="1"/>
    <row r="76" spans="3:54" ht="14.25" thickBot="1">
      <c r="C76" s="567" t="s">
        <v>148</v>
      </c>
      <c r="D76" s="567"/>
      <c r="E76" s="567"/>
      <c r="F76" s="740">
        <f>国語得点!BB85</f>
        <v>0.74313333333333342</v>
      </c>
      <c r="G76" s="740"/>
      <c r="H76" s="740"/>
      <c r="I76" s="490"/>
      <c r="J76" s="567"/>
      <c r="K76" s="740">
        <f>国語得点!BB86</f>
        <v>0.54909999999999992</v>
      </c>
      <c r="L76" s="740"/>
      <c r="M76" s="740"/>
      <c r="N76" s="490"/>
      <c r="O76" s="567"/>
      <c r="P76" s="740" t="e">
        <f>国語得点!BB87</f>
        <v>#DIV/0!</v>
      </c>
      <c r="Q76" s="740"/>
      <c r="R76" s="740"/>
      <c r="S76" s="490"/>
      <c r="T76" s="568"/>
      <c r="U76" s="740" t="e">
        <f>国語得点!BB88</f>
        <v>#DIV/0!</v>
      </c>
      <c r="V76" s="740"/>
      <c r="W76" s="740"/>
      <c r="X76" s="568"/>
      <c r="Y76" s="567"/>
      <c r="Z76" s="740" t="e">
        <f>国語得点!BB89</f>
        <v>#DIV/0!</v>
      </c>
      <c r="AA76" s="740"/>
      <c r="AB76" s="740"/>
      <c r="AC76" s="490"/>
      <c r="AE76" s="569"/>
      <c r="AF76" s="569"/>
      <c r="AG76" s="569"/>
      <c r="AJ76" s="569"/>
      <c r="AK76" s="569"/>
      <c r="AL76" s="569"/>
      <c r="AO76" s="569"/>
      <c r="AP76" s="569"/>
      <c r="AQ76" s="569"/>
      <c r="AT76" s="569"/>
      <c r="AU76" s="569"/>
      <c r="AV76" s="569"/>
      <c r="AY76" s="569"/>
      <c r="AZ76" s="569"/>
      <c r="BA76" s="569"/>
    </row>
  </sheetData>
  <mergeCells count="94">
    <mergeCell ref="Z74:AB74"/>
    <mergeCell ref="U72:W72"/>
    <mergeCell ref="U73:W73"/>
    <mergeCell ref="P72:R72"/>
    <mergeCell ref="P73:R73"/>
    <mergeCell ref="Z73:AB73"/>
    <mergeCell ref="Z72:AB72"/>
    <mergeCell ref="U74:W74"/>
    <mergeCell ref="C5:D6"/>
    <mergeCell ref="BC9:BC10"/>
    <mergeCell ref="U71:W71"/>
    <mergeCell ref="Z71:AB71"/>
    <mergeCell ref="F70:H70"/>
    <mergeCell ref="K71:M71"/>
    <mergeCell ref="C7:D7"/>
    <mergeCell ref="Z70:AB70"/>
    <mergeCell ref="C8:D8"/>
    <mergeCell ref="U70:W70"/>
    <mergeCell ref="K70:M70"/>
    <mergeCell ref="P70:R70"/>
    <mergeCell ref="A51:B51"/>
    <mergeCell ref="A53:B53"/>
    <mergeCell ref="A43:B43"/>
    <mergeCell ref="A45:B45"/>
    <mergeCell ref="A46:B46"/>
    <mergeCell ref="A47:B47"/>
    <mergeCell ref="A1:D1"/>
    <mergeCell ref="A34:B34"/>
    <mergeCell ref="A25:B25"/>
    <mergeCell ref="A32:B32"/>
    <mergeCell ref="A33:B33"/>
    <mergeCell ref="A15:B15"/>
    <mergeCell ref="A28:B28"/>
    <mergeCell ref="A29:B29"/>
    <mergeCell ref="A30:B30"/>
    <mergeCell ref="A31:B31"/>
    <mergeCell ref="A24:B24"/>
    <mergeCell ref="C4:D4"/>
    <mergeCell ref="A11:B11"/>
    <mergeCell ref="A12:B12"/>
    <mergeCell ref="A13:B13"/>
    <mergeCell ref="A9:B10"/>
    <mergeCell ref="Z76:AB76"/>
    <mergeCell ref="A49:B49"/>
    <mergeCell ref="F76:H76"/>
    <mergeCell ref="K76:M76"/>
    <mergeCell ref="P76:R76"/>
    <mergeCell ref="U76:W76"/>
    <mergeCell ref="F73:H73"/>
    <mergeCell ref="F71:H71"/>
    <mergeCell ref="K74:M74"/>
    <mergeCell ref="P74:R74"/>
    <mergeCell ref="A50:B50"/>
    <mergeCell ref="A52:B52"/>
    <mergeCell ref="F72:H72"/>
    <mergeCell ref="P71:R71"/>
    <mergeCell ref="K72:M72"/>
    <mergeCell ref="F74:H74"/>
    <mergeCell ref="A14:B14"/>
    <mergeCell ref="A4:B8"/>
    <mergeCell ref="A26:B26"/>
    <mergeCell ref="A27:B27"/>
    <mergeCell ref="A35:B35"/>
    <mergeCell ref="A20:B20"/>
    <mergeCell ref="A21:B21"/>
    <mergeCell ref="A17:B17"/>
    <mergeCell ref="A23:B23"/>
    <mergeCell ref="K73:M73"/>
    <mergeCell ref="A18:B18"/>
    <mergeCell ref="A19:B19"/>
    <mergeCell ref="A22:B22"/>
    <mergeCell ref="A16:B16"/>
    <mergeCell ref="A48:B48"/>
    <mergeCell ref="A39:B39"/>
    <mergeCell ref="A40:B40"/>
    <mergeCell ref="A41:B41"/>
    <mergeCell ref="A42:B42"/>
    <mergeCell ref="A36:B36"/>
    <mergeCell ref="A38:B38"/>
    <mergeCell ref="A54:B54"/>
    <mergeCell ref="A55:B55"/>
    <mergeCell ref="A44:B44"/>
    <mergeCell ref="A37:B37"/>
    <mergeCell ref="BG35:BH35"/>
    <mergeCell ref="BI22:BI23"/>
    <mergeCell ref="BJ7:BJ8"/>
    <mergeCell ref="BD9:BD10"/>
    <mergeCell ref="L1:R1"/>
    <mergeCell ref="W1:AA1"/>
    <mergeCell ref="AB1:AF1"/>
    <mergeCell ref="AH1:AL1"/>
    <mergeCell ref="AM1:AQ1"/>
    <mergeCell ref="AS1:AW1"/>
    <mergeCell ref="AX1:BB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J76"/>
  <sheetViews>
    <sheetView zoomScale="90" zoomScaleNormal="90" zoomScaleSheetLayoutView="75" workbookViewId="0">
      <pane xSplit="4" ySplit="10" topLeftCell="E11" activePane="bottomRight" state="frozen"/>
      <selection pane="topRight" activeCell="E1" sqref="E1"/>
      <selection pane="bottomLeft" activeCell="A11" sqref="A11"/>
      <selection pane="bottomRight" activeCell="C11" sqref="C11"/>
    </sheetView>
  </sheetViews>
  <sheetFormatPr defaultColWidth="9" defaultRowHeight="13.5"/>
  <cols>
    <col min="1" max="1" width="2.5" style="344" customWidth="1"/>
    <col min="2" max="2" width="1.375" style="344" customWidth="1"/>
    <col min="3" max="3" width="5.125" style="344" customWidth="1"/>
    <col min="4" max="4" width="12.625" style="344" customWidth="1"/>
    <col min="5" max="29" width="5.125" style="344" customWidth="1"/>
    <col min="30" max="54" width="2.125" style="344" customWidth="1"/>
    <col min="55" max="55" width="4.125" style="344" customWidth="1"/>
    <col min="56" max="56" width="5.625" style="344" customWidth="1"/>
    <col min="57" max="57" width="1.125" style="344" customWidth="1"/>
    <col min="58" max="58" width="10.875" style="344" customWidth="1"/>
    <col min="59" max="60" width="8.875" style="344" customWidth="1"/>
    <col min="61" max="61" width="9" style="344" bestFit="1" customWidth="1"/>
    <col min="62" max="62" width="9.125" style="344" bestFit="1" customWidth="1"/>
    <col min="63" max="16384" width="9" style="344"/>
  </cols>
  <sheetData>
    <row r="1" spans="1:62" ht="20.25" thickTop="1" thickBot="1">
      <c r="A1" s="758" t="s">
        <v>156</v>
      </c>
      <c r="B1" s="758"/>
      <c r="C1" s="758"/>
      <c r="D1" s="758"/>
      <c r="E1" s="2"/>
      <c r="F1" s="2"/>
      <c r="G1" s="2"/>
      <c r="H1" s="2"/>
      <c r="I1" s="2" t="s">
        <v>0</v>
      </c>
      <c r="J1" s="2"/>
      <c r="K1" s="2"/>
      <c r="L1" s="814">
        <f>国語!$L$1</f>
        <v>0</v>
      </c>
      <c r="M1" s="712"/>
      <c r="N1" s="712"/>
      <c r="O1" s="712"/>
      <c r="P1" s="712"/>
      <c r="Q1" s="712"/>
      <c r="R1" s="715"/>
      <c r="S1" s="2"/>
      <c r="T1" s="2"/>
      <c r="U1" s="2"/>
      <c r="V1" s="2"/>
      <c r="W1" s="814" t="s">
        <v>186</v>
      </c>
      <c r="X1" s="712"/>
      <c r="Y1" s="712"/>
      <c r="Z1" s="712"/>
      <c r="AA1" s="713"/>
      <c r="AB1" s="714">
        <f>BG30</f>
        <v>0</v>
      </c>
      <c r="AC1" s="712"/>
      <c r="AD1" s="712"/>
      <c r="AE1" s="712"/>
      <c r="AF1" s="715"/>
      <c r="AG1" s="2"/>
      <c r="AH1" s="716" t="s">
        <v>1</v>
      </c>
      <c r="AI1" s="717"/>
      <c r="AJ1" s="717"/>
      <c r="AK1" s="717"/>
      <c r="AL1" s="717"/>
      <c r="AM1" s="718">
        <f>SUM(E10:BB10)</f>
        <v>100</v>
      </c>
      <c r="AN1" s="717"/>
      <c r="AO1" s="717"/>
      <c r="AP1" s="717"/>
      <c r="AQ1" s="719"/>
      <c r="AR1" s="2"/>
      <c r="AS1" s="720" t="s">
        <v>143</v>
      </c>
      <c r="AT1" s="717"/>
      <c r="AU1" s="717"/>
      <c r="AV1" s="717"/>
      <c r="AW1" s="717"/>
      <c r="AX1" s="718">
        <f>COUNT(E10:BB10)</f>
        <v>25</v>
      </c>
      <c r="AY1" s="717"/>
      <c r="AZ1" s="717"/>
      <c r="BA1" s="717"/>
      <c r="BB1" s="719"/>
    </row>
    <row r="2" spans="1:62" ht="18" customHeight="1" thickTop="1">
      <c r="A2" s="363" t="s">
        <v>2</v>
      </c>
      <c r="B2" s="363"/>
      <c r="C2" s="363"/>
      <c r="D2" s="363"/>
      <c r="E2" s="363"/>
      <c r="F2" s="363"/>
      <c r="G2" s="363"/>
      <c r="H2" s="363"/>
      <c r="I2" s="363"/>
      <c r="J2" s="363"/>
      <c r="K2" s="363"/>
      <c r="L2" s="363"/>
      <c r="M2" s="363"/>
      <c r="N2" s="363"/>
      <c r="O2" s="363"/>
    </row>
    <row r="3" spans="1:62" ht="14.25" customHeight="1" thickBot="1">
      <c r="A3" s="363" t="s">
        <v>3</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row>
    <row r="4" spans="1:62">
      <c r="A4" s="734"/>
      <c r="B4" s="735"/>
      <c r="C4" s="810" t="s">
        <v>4</v>
      </c>
      <c r="D4" s="811"/>
      <c r="E4" s="176">
        <v>1</v>
      </c>
      <c r="F4" s="309">
        <v>1</v>
      </c>
      <c r="G4" s="648">
        <v>2</v>
      </c>
      <c r="H4" s="309">
        <v>3</v>
      </c>
      <c r="I4" s="308">
        <v>4</v>
      </c>
      <c r="J4" s="651">
        <v>5</v>
      </c>
      <c r="K4" s="650">
        <v>6</v>
      </c>
      <c r="L4" s="670">
        <v>7</v>
      </c>
      <c r="M4" s="649" t="s">
        <v>188</v>
      </c>
      <c r="N4" s="660" t="s">
        <v>188</v>
      </c>
      <c r="O4" s="661" t="s">
        <v>188</v>
      </c>
      <c r="P4" s="309">
        <v>9</v>
      </c>
      <c r="Q4" s="650">
        <v>10</v>
      </c>
      <c r="R4" s="308">
        <v>10</v>
      </c>
      <c r="S4" s="178">
        <v>10</v>
      </c>
      <c r="T4" s="339">
        <v>11</v>
      </c>
      <c r="U4" s="309">
        <v>11</v>
      </c>
      <c r="V4" s="177">
        <v>12</v>
      </c>
      <c r="W4" s="648">
        <v>12</v>
      </c>
      <c r="X4" s="639">
        <v>13</v>
      </c>
      <c r="Y4" s="339">
        <v>13</v>
      </c>
      <c r="Z4" s="309">
        <v>13</v>
      </c>
      <c r="AA4" s="177">
        <v>14</v>
      </c>
      <c r="AB4" s="177">
        <v>14</v>
      </c>
      <c r="AC4" s="178">
        <v>14</v>
      </c>
      <c r="AD4" s="179"/>
      <c r="AE4" s="177"/>
      <c r="AF4" s="177"/>
      <c r="AG4" s="177"/>
      <c r="AH4" s="178"/>
      <c r="AI4" s="180"/>
      <c r="AJ4" s="177"/>
      <c r="AK4" s="177"/>
      <c r="AL4" s="177"/>
      <c r="AM4" s="181"/>
      <c r="AN4" s="182"/>
      <c r="AO4" s="177"/>
      <c r="AP4" s="177"/>
      <c r="AQ4" s="177"/>
      <c r="AR4" s="181"/>
      <c r="AS4" s="182"/>
      <c r="AT4" s="177"/>
      <c r="AU4" s="177"/>
      <c r="AV4" s="177"/>
      <c r="AW4" s="181"/>
      <c r="AX4" s="182"/>
      <c r="AY4" s="177"/>
      <c r="AZ4" s="177"/>
      <c r="BA4" s="177"/>
      <c r="BB4" s="181"/>
      <c r="BC4" s="364"/>
      <c r="BD4" s="365"/>
      <c r="BE4" s="363"/>
      <c r="BF4" s="363"/>
      <c r="BG4" s="363"/>
    </row>
    <row r="5" spans="1:62">
      <c r="A5" s="736"/>
      <c r="B5" s="737"/>
      <c r="C5" s="771" t="s">
        <v>164</v>
      </c>
      <c r="D5" s="772"/>
      <c r="E5" s="348" t="s">
        <v>178</v>
      </c>
      <c r="F5" s="346" t="s">
        <v>179</v>
      </c>
      <c r="G5" s="346"/>
      <c r="H5" s="346"/>
      <c r="I5" s="347" t="s">
        <v>200</v>
      </c>
      <c r="J5" s="350"/>
      <c r="K5" s="351"/>
      <c r="L5" s="346"/>
      <c r="M5" s="346" t="s">
        <v>178</v>
      </c>
      <c r="N5" s="347" t="s">
        <v>179</v>
      </c>
      <c r="O5" s="348" t="s">
        <v>180</v>
      </c>
      <c r="P5" s="351"/>
      <c r="Q5" s="346" t="s">
        <v>178</v>
      </c>
      <c r="R5" s="346" t="s">
        <v>179</v>
      </c>
      <c r="S5" s="671" t="s">
        <v>179</v>
      </c>
      <c r="T5" s="348" t="s">
        <v>178</v>
      </c>
      <c r="U5" s="346" t="s">
        <v>179</v>
      </c>
      <c r="V5" s="353" t="s">
        <v>205</v>
      </c>
      <c r="W5" s="351" t="s">
        <v>206</v>
      </c>
      <c r="X5" s="672" t="s">
        <v>178</v>
      </c>
      <c r="Y5" s="662" t="s">
        <v>178</v>
      </c>
      <c r="Z5" s="640" t="s">
        <v>179</v>
      </c>
      <c r="AA5" s="346" t="s">
        <v>178</v>
      </c>
      <c r="AB5" s="346" t="s">
        <v>179</v>
      </c>
      <c r="AC5" s="347" t="s">
        <v>180</v>
      </c>
      <c r="AD5" s="294"/>
      <c r="AE5" s="294"/>
      <c r="AF5" s="170"/>
      <c r="AG5" s="170"/>
      <c r="AH5" s="171"/>
      <c r="AI5" s="169"/>
      <c r="AJ5" s="170"/>
      <c r="AK5" s="170"/>
      <c r="AL5" s="170"/>
      <c r="AM5" s="171"/>
      <c r="AN5" s="172"/>
      <c r="AO5" s="170"/>
      <c r="AP5" s="170"/>
      <c r="AQ5" s="170"/>
      <c r="AR5" s="171"/>
      <c r="AS5" s="169"/>
      <c r="AT5" s="170"/>
      <c r="AU5" s="170"/>
      <c r="AV5" s="170"/>
      <c r="AW5" s="171"/>
      <c r="AX5" s="172"/>
      <c r="AY5" s="170"/>
      <c r="AZ5" s="170"/>
      <c r="BA5" s="170"/>
      <c r="BB5" s="171"/>
      <c r="BC5" s="366"/>
      <c r="BD5" s="367"/>
      <c r="BE5" s="363"/>
      <c r="BF5" s="363"/>
      <c r="BG5" s="363"/>
    </row>
    <row r="6" spans="1:62" ht="14.25" thickBot="1">
      <c r="A6" s="736"/>
      <c r="B6" s="737"/>
      <c r="C6" s="773"/>
      <c r="D6" s="774"/>
      <c r="E6" s="169"/>
      <c r="F6" s="170"/>
      <c r="G6" s="170"/>
      <c r="H6" s="170"/>
      <c r="I6" s="171"/>
      <c r="J6" s="356"/>
      <c r="K6" s="357"/>
      <c r="L6" s="357"/>
      <c r="M6" s="170"/>
      <c r="N6" s="171"/>
      <c r="O6" s="169"/>
      <c r="P6" s="170"/>
      <c r="Q6" s="357"/>
      <c r="R6" s="170" t="s">
        <v>271</v>
      </c>
      <c r="S6" s="171" t="s">
        <v>272</v>
      </c>
      <c r="T6" s="356"/>
      <c r="U6" s="358"/>
      <c r="V6" s="359"/>
      <c r="W6" s="360"/>
      <c r="X6" s="361" t="s">
        <v>273</v>
      </c>
      <c r="Y6" s="169" t="s">
        <v>274</v>
      </c>
      <c r="Z6" s="170"/>
      <c r="AA6" s="170"/>
      <c r="AB6" s="170"/>
      <c r="AC6" s="361"/>
      <c r="AD6" s="174"/>
      <c r="AE6" s="170"/>
      <c r="AF6" s="170"/>
      <c r="AG6" s="170"/>
      <c r="AH6" s="171"/>
      <c r="AI6" s="169"/>
      <c r="AJ6" s="170"/>
      <c r="AK6" s="170"/>
      <c r="AL6" s="170"/>
      <c r="AM6" s="171"/>
      <c r="AN6" s="172"/>
      <c r="AO6" s="170"/>
      <c r="AP6" s="170"/>
      <c r="AQ6" s="170"/>
      <c r="AR6" s="171"/>
      <c r="AS6" s="169"/>
      <c r="AT6" s="170"/>
      <c r="AU6" s="170"/>
      <c r="AV6" s="170"/>
      <c r="AW6" s="171"/>
      <c r="AX6" s="172"/>
      <c r="AY6" s="170"/>
      <c r="AZ6" s="170"/>
      <c r="BA6" s="170"/>
      <c r="BB6" s="171"/>
      <c r="BC6" s="366"/>
      <c r="BD6" s="367"/>
      <c r="BE6" s="363"/>
      <c r="BF6" s="363"/>
      <c r="BG6" s="363"/>
    </row>
    <row r="7" spans="1:62" ht="35.1" customHeight="1" thickBot="1">
      <c r="A7" s="736"/>
      <c r="B7" s="737"/>
      <c r="C7" s="778" t="s">
        <v>160</v>
      </c>
      <c r="D7" s="779"/>
      <c r="E7" s="169"/>
      <c r="F7" s="170" t="s">
        <v>195</v>
      </c>
      <c r="G7" s="170"/>
      <c r="H7" s="173"/>
      <c r="I7" s="171"/>
      <c r="J7" s="174"/>
      <c r="K7" s="170"/>
      <c r="L7" s="170" t="s">
        <v>275</v>
      </c>
      <c r="M7" s="170"/>
      <c r="N7" s="174"/>
      <c r="O7" s="175" t="s">
        <v>275</v>
      </c>
      <c r="P7" s="170"/>
      <c r="Q7" s="170"/>
      <c r="R7" s="174"/>
      <c r="S7" s="171"/>
      <c r="T7" s="175"/>
      <c r="U7" s="170"/>
      <c r="V7" s="172" t="s">
        <v>276</v>
      </c>
      <c r="W7" s="173" t="s">
        <v>195</v>
      </c>
      <c r="X7" s="171"/>
      <c r="Y7" s="169"/>
      <c r="Z7" s="170"/>
      <c r="AA7" s="170" t="s">
        <v>168</v>
      </c>
      <c r="AB7" s="170" t="s">
        <v>168</v>
      </c>
      <c r="AC7" s="171" t="s">
        <v>157</v>
      </c>
      <c r="AD7" s="172"/>
      <c r="AE7" s="172"/>
      <c r="AF7" s="170"/>
      <c r="AG7" s="170"/>
      <c r="AH7" s="171"/>
      <c r="AI7" s="169"/>
      <c r="AJ7" s="170"/>
      <c r="AK7" s="170"/>
      <c r="AL7" s="170"/>
      <c r="AM7" s="171"/>
      <c r="AN7" s="172"/>
      <c r="AO7" s="170"/>
      <c r="AP7" s="170"/>
      <c r="AQ7" s="170"/>
      <c r="AR7" s="171"/>
      <c r="AS7" s="169"/>
      <c r="AT7" s="170"/>
      <c r="AU7" s="170"/>
      <c r="AV7" s="170"/>
      <c r="AW7" s="171"/>
      <c r="AX7" s="172"/>
      <c r="AY7" s="170"/>
      <c r="AZ7" s="170"/>
      <c r="BA7" s="170"/>
      <c r="BB7" s="171"/>
      <c r="BC7" s="366"/>
      <c r="BD7" s="367"/>
      <c r="BE7" s="363"/>
      <c r="BF7" s="363"/>
      <c r="BG7" s="363"/>
      <c r="BJ7" s="704" t="s">
        <v>183</v>
      </c>
    </row>
    <row r="8" spans="1:62" ht="14.25" thickBot="1">
      <c r="A8" s="738"/>
      <c r="B8" s="739"/>
      <c r="C8" s="809" t="s">
        <v>5</v>
      </c>
      <c r="D8" s="766"/>
      <c r="E8" s="663">
        <v>1</v>
      </c>
      <c r="F8" s="664">
        <v>2</v>
      </c>
      <c r="G8" s="664">
        <v>3</v>
      </c>
      <c r="H8" s="665">
        <v>4</v>
      </c>
      <c r="I8" s="666">
        <v>5</v>
      </c>
      <c r="J8" s="667">
        <v>6</v>
      </c>
      <c r="K8" s="665">
        <v>7</v>
      </c>
      <c r="L8" s="664">
        <v>8</v>
      </c>
      <c r="M8" s="664">
        <v>9</v>
      </c>
      <c r="N8" s="668">
        <v>10</v>
      </c>
      <c r="O8" s="669">
        <v>11</v>
      </c>
      <c r="P8" s="664">
        <v>12</v>
      </c>
      <c r="Q8" s="667">
        <v>13</v>
      </c>
      <c r="R8" s="665">
        <v>14</v>
      </c>
      <c r="S8" s="666">
        <v>15</v>
      </c>
      <c r="T8" s="669">
        <v>16</v>
      </c>
      <c r="U8" s="664">
        <v>17</v>
      </c>
      <c r="V8" s="667">
        <v>18</v>
      </c>
      <c r="W8" s="665">
        <v>19</v>
      </c>
      <c r="X8" s="666">
        <v>20</v>
      </c>
      <c r="Y8" s="663">
        <v>21</v>
      </c>
      <c r="Z8" s="664">
        <v>22</v>
      </c>
      <c r="AA8" s="664">
        <v>23</v>
      </c>
      <c r="AB8" s="664">
        <v>24</v>
      </c>
      <c r="AC8" s="666">
        <v>25</v>
      </c>
      <c r="AD8" s="188">
        <v>26</v>
      </c>
      <c r="AE8" s="185">
        <v>27</v>
      </c>
      <c r="AF8" s="185">
        <v>28</v>
      </c>
      <c r="AG8" s="185">
        <v>29</v>
      </c>
      <c r="AH8" s="186">
        <v>30</v>
      </c>
      <c r="AI8" s="187">
        <v>31</v>
      </c>
      <c r="AJ8" s="185">
        <v>32</v>
      </c>
      <c r="AK8" s="185">
        <v>33</v>
      </c>
      <c r="AL8" s="185">
        <v>34</v>
      </c>
      <c r="AM8" s="186">
        <v>35</v>
      </c>
      <c r="AN8" s="188">
        <v>36</v>
      </c>
      <c r="AO8" s="185">
        <v>37</v>
      </c>
      <c r="AP8" s="185">
        <v>38</v>
      </c>
      <c r="AQ8" s="185">
        <v>39</v>
      </c>
      <c r="AR8" s="189">
        <v>40</v>
      </c>
      <c r="AS8" s="187">
        <v>41</v>
      </c>
      <c r="AT8" s="185">
        <v>42</v>
      </c>
      <c r="AU8" s="185">
        <v>43</v>
      </c>
      <c r="AV8" s="185">
        <v>44</v>
      </c>
      <c r="AW8" s="186">
        <v>45</v>
      </c>
      <c r="AX8" s="188">
        <v>46</v>
      </c>
      <c r="AY8" s="185">
        <v>47</v>
      </c>
      <c r="AZ8" s="185">
        <v>48</v>
      </c>
      <c r="BA8" s="185">
        <v>49</v>
      </c>
      <c r="BB8" s="186">
        <v>50</v>
      </c>
      <c r="BC8" s="366"/>
      <c r="BD8" s="367"/>
      <c r="BF8" s="368" t="s">
        <v>6</v>
      </c>
      <c r="BG8" s="362" t="s">
        <v>7</v>
      </c>
      <c r="BH8" s="636" t="s">
        <v>145</v>
      </c>
      <c r="BJ8" s="705"/>
    </row>
    <row r="9" spans="1:62" ht="13.5" customHeight="1">
      <c r="A9" s="763" t="s">
        <v>29</v>
      </c>
      <c r="B9" s="762"/>
      <c r="C9" s="369" t="s">
        <v>146</v>
      </c>
      <c r="D9" s="370" t="s">
        <v>8</v>
      </c>
      <c r="E9" s="295" t="s">
        <v>171</v>
      </c>
      <c r="F9" s="296" t="s">
        <v>171</v>
      </c>
      <c r="G9" s="296" t="s">
        <v>171</v>
      </c>
      <c r="H9" s="296" t="s">
        <v>171</v>
      </c>
      <c r="I9" s="297" t="s">
        <v>171</v>
      </c>
      <c r="J9" s="293" t="s">
        <v>171</v>
      </c>
      <c r="K9" s="296" t="s">
        <v>171</v>
      </c>
      <c r="L9" s="296" t="s">
        <v>171</v>
      </c>
      <c r="M9" s="296" t="s">
        <v>171</v>
      </c>
      <c r="N9" s="298" t="s">
        <v>171</v>
      </c>
      <c r="O9" s="295" t="s">
        <v>171</v>
      </c>
      <c r="P9" s="293" t="s">
        <v>171</v>
      </c>
      <c r="Q9" s="298" t="s">
        <v>239</v>
      </c>
      <c r="R9" s="296" t="s">
        <v>171</v>
      </c>
      <c r="S9" s="297" t="s">
        <v>171</v>
      </c>
      <c r="T9" s="299" t="s">
        <v>171</v>
      </c>
      <c r="U9" s="298" t="s">
        <v>171</v>
      </c>
      <c r="V9" s="298" t="s">
        <v>239</v>
      </c>
      <c r="W9" s="298" t="s">
        <v>239</v>
      </c>
      <c r="X9" s="297" t="s">
        <v>171</v>
      </c>
      <c r="Y9" s="299" t="s">
        <v>171</v>
      </c>
      <c r="Z9" s="296" t="s">
        <v>171</v>
      </c>
      <c r="AA9" s="296" t="s">
        <v>239</v>
      </c>
      <c r="AB9" s="296" t="s">
        <v>239</v>
      </c>
      <c r="AC9" s="297" t="s">
        <v>239</v>
      </c>
      <c r="AD9" s="293"/>
      <c r="AE9" s="296"/>
      <c r="AF9" s="296"/>
      <c r="AG9" s="296"/>
      <c r="AH9" s="297"/>
      <c r="AI9" s="295"/>
      <c r="AJ9" s="296"/>
      <c r="AK9" s="296"/>
      <c r="AL9" s="296"/>
      <c r="AM9" s="297"/>
      <c r="AN9" s="293"/>
      <c r="AO9" s="296"/>
      <c r="AP9" s="296"/>
      <c r="AQ9" s="296"/>
      <c r="AR9" s="298"/>
      <c r="AS9" s="295"/>
      <c r="AT9" s="296"/>
      <c r="AU9" s="296"/>
      <c r="AV9" s="296"/>
      <c r="AW9" s="297"/>
      <c r="AX9" s="293"/>
      <c r="AY9" s="296"/>
      <c r="AZ9" s="296"/>
      <c r="BA9" s="296"/>
      <c r="BB9" s="297"/>
      <c r="BC9" s="775" t="s">
        <v>9</v>
      </c>
      <c r="BD9" s="706" t="s">
        <v>51</v>
      </c>
      <c r="BF9" s="371">
        <v>100</v>
      </c>
      <c r="BG9" s="372">
        <f>COUNTIF(BC11:BC55,100)</f>
        <v>0</v>
      </c>
      <c r="BH9" s="373" t="e">
        <f>BG9/BG$21</f>
        <v>#DIV/0!</v>
      </c>
      <c r="BJ9" s="304">
        <v>4.5999999999999996</v>
      </c>
    </row>
    <row r="10" spans="1:62" ht="12" customHeight="1" thickBot="1">
      <c r="A10" s="765"/>
      <c r="B10" s="796"/>
      <c r="C10" s="374" t="s">
        <v>147</v>
      </c>
      <c r="D10" s="375" t="s">
        <v>10</v>
      </c>
      <c r="E10" s="190">
        <v>4</v>
      </c>
      <c r="F10" s="191">
        <v>4</v>
      </c>
      <c r="G10" s="191">
        <v>4</v>
      </c>
      <c r="H10" s="191">
        <v>4</v>
      </c>
      <c r="I10" s="192">
        <v>4</v>
      </c>
      <c r="J10" s="190">
        <v>4</v>
      </c>
      <c r="K10" s="191">
        <v>4</v>
      </c>
      <c r="L10" s="191">
        <v>4</v>
      </c>
      <c r="M10" s="191">
        <v>4</v>
      </c>
      <c r="N10" s="193">
        <v>4</v>
      </c>
      <c r="O10" s="190">
        <v>4</v>
      </c>
      <c r="P10" s="191">
        <v>4</v>
      </c>
      <c r="Q10" s="191">
        <v>4</v>
      </c>
      <c r="R10" s="191">
        <v>4</v>
      </c>
      <c r="S10" s="192">
        <v>4</v>
      </c>
      <c r="T10" s="190">
        <v>4</v>
      </c>
      <c r="U10" s="191">
        <v>4</v>
      </c>
      <c r="V10" s="194">
        <v>4</v>
      </c>
      <c r="W10" s="193">
        <v>4</v>
      </c>
      <c r="X10" s="192">
        <v>4</v>
      </c>
      <c r="Y10" s="190">
        <v>4</v>
      </c>
      <c r="Z10" s="193">
        <v>4</v>
      </c>
      <c r="AA10" s="191">
        <v>4</v>
      </c>
      <c r="AB10" s="191">
        <v>4</v>
      </c>
      <c r="AC10" s="192">
        <v>4</v>
      </c>
      <c r="AD10" s="194"/>
      <c r="AE10" s="191"/>
      <c r="AF10" s="193"/>
      <c r="AG10" s="191"/>
      <c r="AH10" s="192"/>
      <c r="AI10" s="190"/>
      <c r="AJ10" s="191"/>
      <c r="AK10" s="191"/>
      <c r="AL10" s="191"/>
      <c r="AM10" s="192"/>
      <c r="AN10" s="194"/>
      <c r="AO10" s="191"/>
      <c r="AP10" s="191"/>
      <c r="AQ10" s="191"/>
      <c r="AR10" s="193"/>
      <c r="AS10" s="190"/>
      <c r="AT10" s="191"/>
      <c r="AU10" s="191"/>
      <c r="AV10" s="191"/>
      <c r="AW10" s="192"/>
      <c r="AX10" s="194"/>
      <c r="AY10" s="191"/>
      <c r="AZ10" s="191"/>
      <c r="BA10" s="191"/>
      <c r="BB10" s="192"/>
      <c r="BC10" s="776"/>
      <c r="BD10" s="812"/>
      <c r="BF10" s="376" t="s">
        <v>30</v>
      </c>
      <c r="BG10" s="377">
        <f>COUNTIF(BC11:BC55,99)+COUNTIF(BC11:BC55,98)+COUNTIF(BC11:BC55,97)+COUNTIF(BC11:BC55,96)+COUNTIF(BC11:BC55,95)+COUNTIF(BC11:BC55,94)+COUNTIF(BC11:BC55,93)+COUNTIF(BC11:BC55,92)+COUNTIF(BC11:BC55,91)+COUNTIF(BC11:BC55,90)</f>
        <v>0</v>
      </c>
      <c r="BH10" s="378" t="e">
        <f t="shared" ref="BH10:BH20" si="0">BG10/BG$21</f>
        <v>#DIV/0!</v>
      </c>
      <c r="BJ10" s="305">
        <v>13.5</v>
      </c>
    </row>
    <row r="11" spans="1:62" ht="12" customHeight="1">
      <c r="A11" s="790">
        <v>1</v>
      </c>
      <c r="B11" s="791"/>
      <c r="C11" s="379"/>
      <c r="D11" s="380"/>
      <c r="E11" s="381"/>
      <c r="F11" s="382"/>
      <c r="G11" s="383"/>
      <c r="H11" s="383"/>
      <c r="I11" s="384"/>
      <c r="J11" s="381"/>
      <c r="K11" s="382"/>
      <c r="L11" s="382"/>
      <c r="M11" s="382"/>
      <c r="N11" s="384"/>
      <c r="O11" s="381"/>
      <c r="P11" s="382"/>
      <c r="Q11" s="382"/>
      <c r="R11" s="382"/>
      <c r="S11" s="384"/>
      <c r="T11" s="385"/>
      <c r="U11" s="382"/>
      <c r="V11" s="382"/>
      <c r="W11" s="382"/>
      <c r="X11" s="384"/>
      <c r="Y11" s="386"/>
      <c r="Z11" s="382"/>
      <c r="AA11" s="383"/>
      <c r="AB11" s="382"/>
      <c r="AC11" s="384"/>
      <c r="AD11" s="381"/>
      <c r="AE11" s="382"/>
      <c r="AF11" s="383"/>
      <c r="AG11" s="382"/>
      <c r="AH11" s="384"/>
      <c r="AI11" s="386"/>
      <c r="AJ11" s="387"/>
      <c r="AK11" s="387"/>
      <c r="AL11" s="387"/>
      <c r="AM11" s="388"/>
      <c r="AN11" s="389"/>
      <c r="AO11" s="387"/>
      <c r="AP11" s="387"/>
      <c r="AQ11" s="387"/>
      <c r="AR11" s="390"/>
      <c r="AS11" s="391"/>
      <c r="AT11" s="387"/>
      <c r="AU11" s="387"/>
      <c r="AV11" s="387"/>
      <c r="AW11" s="388"/>
      <c r="AX11" s="389"/>
      <c r="AY11" s="387"/>
      <c r="AZ11" s="387"/>
      <c r="BA11" s="387"/>
      <c r="BB11" s="388"/>
      <c r="BC11" s="392">
        <f>算数得点!AZ4</f>
        <v>0</v>
      </c>
      <c r="BD11" s="393">
        <f>COUNTIF(E11:BB11,1)</f>
        <v>0</v>
      </c>
      <c r="BF11" s="376" t="s">
        <v>31</v>
      </c>
      <c r="BG11" s="377">
        <f>COUNTIF(BC11:BC55,89)+COUNTIF(BC11:BC55,88)+COUNTIF(BC11:BC55,87)+COUNTIF(BC11:BC55,86)+COUNTIF(BC11:BC55,85)+COUNTIF(BC11:BC55,84)+COUNTIF(BC11:BC55,83)+COUNTIF(BC11:BC55,82)+COUNTIF(BC11:BC55,81)+COUNTIF(BC11:BC55,80)</f>
        <v>0</v>
      </c>
      <c r="BH11" s="378" t="e">
        <f t="shared" si="0"/>
        <v>#DIV/0!</v>
      </c>
      <c r="BJ11" s="305">
        <v>28.5</v>
      </c>
    </row>
    <row r="12" spans="1:62" ht="12" customHeight="1" thickBot="1">
      <c r="A12" s="728">
        <v>2</v>
      </c>
      <c r="B12" s="729"/>
      <c r="C12" s="394"/>
      <c r="D12" s="395"/>
      <c r="E12" s="396"/>
      <c r="F12" s="397"/>
      <c r="G12" s="398"/>
      <c r="H12" s="398"/>
      <c r="I12" s="399"/>
      <c r="J12" s="396"/>
      <c r="K12" s="397"/>
      <c r="L12" s="397"/>
      <c r="M12" s="397"/>
      <c r="N12" s="399"/>
      <c r="O12" s="396"/>
      <c r="P12" s="397"/>
      <c r="Q12" s="397"/>
      <c r="R12" s="397"/>
      <c r="S12" s="399"/>
      <c r="T12" s="400"/>
      <c r="U12" s="397"/>
      <c r="V12" s="397"/>
      <c r="W12" s="397"/>
      <c r="X12" s="399"/>
      <c r="Y12" s="401"/>
      <c r="Z12" s="397"/>
      <c r="AA12" s="398"/>
      <c r="AB12" s="397"/>
      <c r="AC12" s="399"/>
      <c r="AD12" s="396"/>
      <c r="AE12" s="397"/>
      <c r="AF12" s="398"/>
      <c r="AG12" s="397"/>
      <c r="AH12" s="399"/>
      <c r="AI12" s="401"/>
      <c r="AJ12" s="402"/>
      <c r="AK12" s="402"/>
      <c r="AL12" s="402"/>
      <c r="AM12" s="403"/>
      <c r="AN12" s="404"/>
      <c r="AO12" s="402"/>
      <c r="AP12" s="402"/>
      <c r="AQ12" s="402"/>
      <c r="AR12" s="405"/>
      <c r="AS12" s="406"/>
      <c r="AT12" s="402"/>
      <c r="AU12" s="402"/>
      <c r="AV12" s="402"/>
      <c r="AW12" s="403"/>
      <c r="AX12" s="404"/>
      <c r="AY12" s="402"/>
      <c r="AZ12" s="402"/>
      <c r="BA12" s="402"/>
      <c r="BB12" s="403"/>
      <c r="BC12" s="407">
        <f>算数得点!AZ5</f>
        <v>0</v>
      </c>
      <c r="BD12" s="408">
        <f>COUNTIF(E12:BB12,1)</f>
        <v>0</v>
      </c>
      <c r="BF12" s="376" t="s">
        <v>32</v>
      </c>
      <c r="BG12" s="377">
        <f>COUNTIF(BC11:BC55,79)+COUNTIF(BC11:BC55,78)+COUNTIF(BC11:BC55,77)+COUNTIF(BC11:BC55,76)+COUNTIF(BC11:BC55,75)+COUNTIF(BC11:BC55,74)+COUNTIF(BC11:BC55,73)+COUNTIF(BC11:BC55,72)+COUNTIF(BC11:BC55,71)+COUNTIF(BC11:BC55,70)</f>
        <v>0</v>
      </c>
      <c r="BH12" s="378" t="e">
        <f t="shared" si="0"/>
        <v>#DIV/0!</v>
      </c>
      <c r="BJ12" s="305">
        <v>16.100000000000001</v>
      </c>
    </row>
    <row r="13" spans="1:62" ht="12" customHeight="1">
      <c r="A13" s="787">
        <v>3</v>
      </c>
      <c r="B13" s="788"/>
      <c r="C13" s="409"/>
      <c r="D13" s="380"/>
      <c r="E13" s="410"/>
      <c r="F13" s="411"/>
      <c r="G13" s="412"/>
      <c r="H13" s="412"/>
      <c r="I13" s="413"/>
      <c r="J13" s="410"/>
      <c r="K13" s="411"/>
      <c r="L13" s="411"/>
      <c r="M13" s="411"/>
      <c r="N13" s="413"/>
      <c r="O13" s="410"/>
      <c r="P13" s="411"/>
      <c r="Q13" s="411"/>
      <c r="R13" s="411"/>
      <c r="S13" s="413"/>
      <c r="T13" s="414"/>
      <c r="U13" s="411"/>
      <c r="V13" s="411"/>
      <c r="W13" s="411"/>
      <c r="X13" s="413"/>
      <c r="Y13" s="415"/>
      <c r="Z13" s="411"/>
      <c r="AA13" s="412"/>
      <c r="AB13" s="411"/>
      <c r="AC13" s="413"/>
      <c r="AD13" s="410"/>
      <c r="AE13" s="411"/>
      <c r="AF13" s="412"/>
      <c r="AG13" s="411"/>
      <c r="AH13" s="413"/>
      <c r="AI13" s="415"/>
      <c r="AJ13" s="412"/>
      <c r="AK13" s="412"/>
      <c r="AL13" s="412"/>
      <c r="AM13" s="413"/>
      <c r="AN13" s="416"/>
      <c r="AO13" s="412"/>
      <c r="AP13" s="412"/>
      <c r="AQ13" s="412"/>
      <c r="AR13" s="411"/>
      <c r="AS13" s="415"/>
      <c r="AT13" s="412"/>
      <c r="AU13" s="412"/>
      <c r="AV13" s="412"/>
      <c r="AW13" s="413"/>
      <c r="AX13" s="416"/>
      <c r="AY13" s="412"/>
      <c r="AZ13" s="412"/>
      <c r="BA13" s="412"/>
      <c r="BB13" s="413"/>
      <c r="BC13" s="417">
        <f>算数得点!AZ6</f>
        <v>0</v>
      </c>
      <c r="BD13" s="418">
        <f t="shared" ref="BD13:BD55" si="1">COUNTIF(E13:BB13,1)</f>
        <v>0</v>
      </c>
      <c r="BF13" s="376" t="s">
        <v>33</v>
      </c>
      <c r="BG13" s="377">
        <f>COUNTIF(BC11:BC55,69)+COUNTIF(BC11:BC55,68)+COUNTIF(BC11:BC55,67)+COUNTIF(BC11:BC55,66)+COUNTIF(BC11:BC55,65)+COUNTIF(BC11:BC55,64)+COUNTIF(BC11:BC55,63)+COUNTIF(BC11:BC55,62)+COUNTIF(BC11:BC55,61)+COUNTIF(BC11:BC55,60)</f>
        <v>0</v>
      </c>
      <c r="BH13" s="378" t="e">
        <f t="shared" si="0"/>
        <v>#DIV/0!</v>
      </c>
      <c r="BJ13" s="305">
        <v>15.9</v>
      </c>
    </row>
    <row r="14" spans="1:62" ht="12" customHeight="1" thickBot="1">
      <c r="A14" s="724">
        <v>4</v>
      </c>
      <c r="B14" s="725"/>
      <c r="C14" s="419"/>
      <c r="D14" s="420"/>
      <c r="E14" s="421"/>
      <c r="F14" s="422"/>
      <c r="G14" s="423"/>
      <c r="H14" s="423"/>
      <c r="I14" s="424"/>
      <c r="J14" s="421"/>
      <c r="K14" s="422"/>
      <c r="L14" s="422"/>
      <c r="M14" s="422"/>
      <c r="N14" s="424"/>
      <c r="O14" s="421"/>
      <c r="P14" s="422"/>
      <c r="Q14" s="422"/>
      <c r="R14" s="422"/>
      <c r="S14" s="424"/>
      <c r="T14" s="425"/>
      <c r="U14" s="422"/>
      <c r="V14" s="422"/>
      <c r="W14" s="422"/>
      <c r="X14" s="424"/>
      <c r="Y14" s="426"/>
      <c r="Z14" s="422"/>
      <c r="AA14" s="423"/>
      <c r="AB14" s="422"/>
      <c r="AC14" s="424"/>
      <c r="AD14" s="421"/>
      <c r="AE14" s="422"/>
      <c r="AF14" s="423"/>
      <c r="AG14" s="422"/>
      <c r="AH14" s="424"/>
      <c r="AI14" s="426"/>
      <c r="AJ14" s="427"/>
      <c r="AK14" s="427"/>
      <c r="AL14" s="427"/>
      <c r="AM14" s="428"/>
      <c r="AN14" s="429"/>
      <c r="AO14" s="427"/>
      <c r="AP14" s="427"/>
      <c r="AQ14" s="427"/>
      <c r="AR14" s="430"/>
      <c r="AS14" s="431"/>
      <c r="AT14" s="427"/>
      <c r="AU14" s="427"/>
      <c r="AV14" s="427"/>
      <c r="AW14" s="428"/>
      <c r="AX14" s="429"/>
      <c r="AY14" s="427"/>
      <c r="AZ14" s="427"/>
      <c r="BA14" s="427"/>
      <c r="BB14" s="428"/>
      <c r="BC14" s="392">
        <f>算数得点!AZ7</f>
        <v>0</v>
      </c>
      <c r="BD14" s="393">
        <f t="shared" si="1"/>
        <v>0</v>
      </c>
      <c r="BF14" s="376" t="s">
        <v>34</v>
      </c>
      <c r="BG14" s="377">
        <f>COUNTIF(BC11:BC55,59)+COUNTIF(BC11:BC55,58)+COUNTIF(BC11:BC55,57)+COUNTIF(BC11:BC55,56)+COUNTIF(BC11:BC55,55)+COUNTIF(BC11:BC55,54)+COUNTIF(BC11:BC55,53)+COUNTIF(BC11:BC55,52)+COUNTIF(BC11:BC55,51)+COUNTIF(BC11:BC55,50)</f>
        <v>0</v>
      </c>
      <c r="BH14" s="378" t="e">
        <f t="shared" si="0"/>
        <v>#DIV/0!</v>
      </c>
      <c r="BJ14" s="305">
        <v>8</v>
      </c>
    </row>
    <row r="15" spans="1:62" ht="12" customHeight="1">
      <c r="A15" s="790">
        <v>5</v>
      </c>
      <c r="B15" s="791"/>
      <c r="C15" s="409"/>
      <c r="D15" s="380"/>
      <c r="E15" s="381"/>
      <c r="F15" s="382"/>
      <c r="G15" s="383"/>
      <c r="H15" s="383"/>
      <c r="I15" s="384"/>
      <c r="J15" s="381"/>
      <c r="K15" s="382"/>
      <c r="L15" s="382"/>
      <c r="M15" s="382"/>
      <c r="N15" s="384"/>
      <c r="O15" s="381"/>
      <c r="P15" s="382"/>
      <c r="Q15" s="382"/>
      <c r="R15" s="382"/>
      <c r="S15" s="384"/>
      <c r="T15" s="385"/>
      <c r="U15" s="382"/>
      <c r="V15" s="382"/>
      <c r="W15" s="382"/>
      <c r="X15" s="384"/>
      <c r="Y15" s="386"/>
      <c r="Z15" s="382"/>
      <c r="AA15" s="383"/>
      <c r="AB15" s="382"/>
      <c r="AC15" s="384"/>
      <c r="AD15" s="381"/>
      <c r="AE15" s="382"/>
      <c r="AF15" s="383"/>
      <c r="AG15" s="382"/>
      <c r="AH15" s="384"/>
      <c r="AI15" s="386"/>
      <c r="AJ15" s="387"/>
      <c r="AK15" s="387"/>
      <c r="AL15" s="387"/>
      <c r="AM15" s="388"/>
      <c r="AN15" s="389"/>
      <c r="AO15" s="387"/>
      <c r="AP15" s="387"/>
      <c r="AQ15" s="387"/>
      <c r="AR15" s="390"/>
      <c r="AS15" s="391"/>
      <c r="AT15" s="387"/>
      <c r="AU15" s="387"/>
      <c r="AV15" s="387"/>
      <c r="AW15" s="388"/>
      <c r="AX15" s="389"/>
      <c r="AY15" s="387"/>
      <c r="AZ15" s="387"/>
      <c r="BA15" s="387"/>
      <c r="BB15" s="388"/>
      <c r="BC15" s="432">
        <f>算数得点!AZ8</f>
        <v>0</v>
      </c>
      <c r="BD15" s="433">
        <f t="shared" si="1"/>
        <v>0</v>
      </c>
      <c r="BF15" s="376" t="s">
        <v>35</v>
      </c>
      <c r="BG15" s="377">
        <f>COUNTIF(BC11:BC55,49)+COUNTIF(BC11:BC55,48)+COUNTIF(BC11:BC55,47)+COUNTIF(BC11:BC55,46)+COUNTIF(BC11:BC55,45)+COUNTIF(BC11:BC55,44)+COUNTIF(BC11:BC55,43)+COUNTIF(BC11:BC55,42)+COUNTIF(BC11:BC55,41)+COUNTIF(BC11:BC55,40)</f>
        <v>0</v>
      </c>
      <c r="BH15" s="378" t="e">
        <f t="shared" si="0"/>
        <v>#DIV/0!</v>
      </c>
      <c r="BJ15" s="305">
        <v>7.3</v>
      </c>
    </row>
    <row r="16" spans="1:62" ht="12" customHeight="1" thickBot="1">
      <c r="A16" s="728">
        <v>6</v>
      </c>
      <c r="B16" s="729"/>
      <c r="C16" s="394"/>
      <c r="D16" s="395"/>
      <c r="E16" s="396"/>
      <c r="F16" s="397"/>
      <c r="G16" s="398"/>
      <c r="H16" s="398"/>
      <c r="I16" s="399"/>
      <c r="J16" s="396"/>
      <c r="K16" s="397"/>
      <c r="L16" s="397"/>
      <c r="M16" s="397"/>
      <c r="N16" s="399"/>
      <c r="O16" s="396"/>
      <c r="P16" s="397"/>
      <c r="Q16" s="397"/>
      <c r="R16" s="397"/>
      <c r="S16" s="399"/>
      <c r="T16" s="400"/>
      <c r="U16" s="397"/>
      <c r="V16" s="397"/>
      <c r="W16" s="397"/>
      <c r="X16" s="399"/>
      <c r="Y16" s="401"/>
      <c r="Z16" s="397"/>
      <c r="AA16" s="398"/>
      <c r="AB16" s="397"/>
      <c r="AC16" s="399"/>
      <c r="AD16" s="396"/>
      <c r="AE16" s="397"/>
      <c r="AF16" s="398"/>
      <c r="AG16" s="397"/>
      <c r="AH16" s="399"/>
      <c r="AI16" s="401"/>
      <c r="AJ16" s="402"/>
      <c r="AK16" s="402"/>
      <c r="AL16" s="402"/>
      <c r="AM16" s="403"/>
      <c r="AN16" s="404"/>
      <c r="AO16" s="402"/>
      <c r="AP16" s="402"/>
      <c r="AQ16" s="402"/>
      <c r="AR16" s="405"/>
      <c r="AS16" s="406"/>
      <c r="AT16" s="402"/>
      <c r="AU16" s="402"/>
      <c r="AV16" s="402"/>
      <c r="AW16" s="403"/>
      <c r="AX16" s="404"/>
      <c r="AY16" s="402"/>
      <c r="AZ16" s="402"/>
      <c r="BA16" s="402"/>
      <c r="BB16" s="403"/>
      <c r="BC16" s="407">
        <f>算数得点!AZ9</f>
        <v>0</v>
      </c>
      <c r="BD16" s="408">
        <f t="shared" si="1"/>
        <v>0</v>
      </c>
      <c r="BF16" s="376" t="s">
        <v>36</v>
      </c>
      <c r="BG16" s="377">
        <f>COUNTIF(BC11:BC55,39)+COUNTIF(BC11:BC55,38)+COUNTIF(BC11:BC55,37)+COUNTIF(BC11:BC55,36)+COUNTIF(BC11:BC55,35)+COUNTIF(BC11:BC55,34)+COUNTIF(BC11:BC55,33)+COUNTIF(BC11:BC55,32)+COUNTIF(BC11:BC55,31)+COUNTIF(BC11:BC55,30)</f>
        <v>0</v>
      </c>
      <c r="BH16" s="378" t="e">
        <f t="shared" si="0"/>
        <v>#DIV/0!</v>
      </c>
      <c r="BJ16" s="305">
        <v>2.4</v>
      </c>
    </row>
    <row r="17" spans="1:62" ht="12" customHeight="1">
      <c r="A17" s="787">
        <v>7</v>
      </c>
      <c r="B17" s="788"/>
      <c r="C17" s="409"/>
      <c r="D17" s="380"/>
      <c r="E17" s="410"/>
      <c r="F17" s="411"/>
      <c r="G17" s="412"/>
      <c r="H17" s="412"/>
      <c r="I17" s="413"/>
      <c r="J17" s="410"/>
      <c r="K17" s="411"/>
      <c r="L17" s="411"/>
      <c r="M17" s="411"/>
      <c r="N17" s="413"/>
      <c r="O17" s="410"/>
      <c r="P17" s="411"/>
      <c r="Q17" s="411"/>
      <c r="R17" s="411"/>
      <c r="S17" s="413"/>
      <c r="T17" s="414"/>
      <c r="U17" s="411"/>
      <c r="V17" s="411"/>
      <c r="W17" s="411"/>
      <c r="X17" s="413"/>
      <c r="Y17" s="415"/>
      <c r="Z17" s="411"/>
      <c r="AA17" s="412"/>
      <c r="AB17" s="411"/>
      <c r="AC17" s="413"/>
      <c r="AD17" s="410"/>
      <c r="AE17" s="411"/>
      <c r="AF17" s="412"/>
      <c r="AG17" s="411"/>
      <c r="AH17" s="413"/>
      <c r="AI17" s="415"/>
      <c r="AJ17" s="412"/>
      <c r="AK17" s="412"/>
      <c r="AL17" s="412"/>
      <c r="AM17" s="413"/>
      <c r="AN17" s="416"/>
      <c r="AO17" s="412"/>
      <c r="AP17" s="412"/>
      <c r="AQ17" s="412"/>
      <c r="AR17" s="411"/>
      <c r="AS17" s="415"/>
      <c r="AT17" s="412"/>
      <c r="AU17" s="412"/>
      <c r="AV17" s="412"/>
      <c r="AW17" s="413"/>
      <c r="AX17" s="416"/>
      <c r="AY17" s="412"/>
      <c r="AZ17" s="412"/>
      <c r="BA17" s="412"/>
      <c r="BB17" s="413"/>
      <c r="BC17" s="417">
        <f>算数得点!AZ10</f>
        <v>0</v>
      </c>
      <c r="BD17" s="393">
        <f t="shared" si="1"/>
        <v>0</v>
      </c>
      <c r="BF17" s="376" t="s">
        <v>37</v>
      </c>
      <c r="BG17" s="377">
        <f>COUNTIF(BC11:BC55,29)+COUNTIF(BC11:BC55,28)+COUNTIF(BC11:BC55,27)+COUNTIF(BC11:BC55,26)+COUNTIF(BC11:BC55,25)+COUNTIF(BC11:BC55,24)+COUNTIF(BC11:BC55,23)+COUNTIF(BC11:BC55,22)+COUNTIF(BC11:BC55,21)+COUNTIF(BC11:BC55,20)</f>
        <v>0</v>
      </c>
      <c r="BH17" s="378" t="e">
        <f t="shared" si="0"/>
        <v>#DIV/0!</v>
      </c>
      <c r="BJ17" s="305">
        <v>2.5</v>
      </c>
    </row>
    <row r="18" spans="1:62" ht="12" customHeight="1" thickBot="1">
      <c r="A18" s="724">
        <v>8</v>
      </c>
      <c r="B18" s="725"/>
      <c r="C18" s="419"/>
      <c r="D18" s="420"/>
      <c r="E18" s="421"/>
      <c r="F18" s="422"/>
      <c r="G18" s="423"/>
      <c r="H18" s="423"/>
      <c r="I18" s="424"/>
      <c r="J18" s="421"/>
      <c r="K18" s="422"/>
      <c r="L18" s="422"/>
      <c r="M18" s="422"/>
      <c r="N18" s="424"/>
      <c r="O18" s="421"/>
      <c r="P18" s="422"/>
      <c r="Q18" s="422"/>
      <c r="R18" s="422"/>
      <c r="S18" s="424"/>
      <c r="T18" s="425"/>
      <c r="U18" s="422"/>
      <c r="V18" s="422"/>
      <c r="W18" s="422"/>
      <c r="X18" s="424"/>
      <c r="Y18" s="426"/>
      <c r="Z18" s="422"/>
      <c r="AA18" s="423"/>
      <c r="AB18" s="422"/>
      <c r="AC18" s="424"/>
      <c r="AD18" s="421"/>
      <c r="AE18" s="422"/>
      <c r="AF18" s="423"/>
      <c r="AG18" s="422"/>
      <c r="AH18" s="424"/>
      <c r="AI18" s="426"/>
      <c r="AJ18" s="427"/>
      <c r="AK18" s="427"/>
      <c r="AL18" s="427"/>
      <c r="AM18" s="428"/>
      <c r="AN18" s="429"/>
      <c r="AO18" s="427"/>
      <c r="AP18" s="427"/>
      <c r="AQ18" s="427"/>
      <c r="AR18" s="430"/>
      <c r="AS18" s="431"/>
      <c r="AT18" s="427"/>
      <c r="AU18" s="427"/>
      <c r="AV18" s="427"/>
      <c r="AW18" s="428"/>
      <c r="AX18" s="429"/>
      <c r="AY18" s="427"/>
      <c r="AZ18" s="427"/>
      <c r="BA18" s="427"/>
      <c r="BB18" s="428"/>
      <c r="BC18" s="434">
        <f>算数得点!AZ11</f>
        <v>0</v>
      </c>
      <c r="BD18" s="435">
        <f t="shared" si="1"/>
        <v>0</v>
      </c>
      <c r="BF18" s="376" t="s">
        <v>38</v>
      </c>
      <c r="BG18" s="377">
        <f>COUNTIF(BC11:BC55,19)+COUNTIF(BC11:BC55,18)+COUNTIF(BC11:BC55,17)+COUNTIF(BC11:BC55,16)+COUNTIF(BC11:BC55,15)+COUNTIF(BC11:BC55,14)+COUNTIF(BC11:BC55,13)+COUNTIF(BC11:BC55,12)+COUNTIF(BC11:BC55,11)+COUNTIF(BC11:BC55,10)</f>
        <v>0</v>
      </c>
      <c r="BH18" s="378" t="e">
        <f t="shared" si="0"/>
        <v>#DIV/0!</v>
      </c>
      <c r="BJ18" s="305">
        <v>0.6</v>
      </c>
    </row>
    <row r="19" spans="1:62" ht="12" customHeight="1">
      <c r="A19" s="790">
        <v>9</v>
      </c>
      <c r="B19" s="791"/>
      <c r="C19" s="379"/>
      <c r="D19" s="380"/>
      <c r="E19" s="381"/>
      <c r="F19" s="382"/>
      <c r="G19" s="383"/>
      <c r="H19" s="383"/>
      <c r="I19" s="384"/>
      <c r="J19" s="381"/>
      <c r="K19" s="382"/>
      <c r="L19" s="382"/>
      <c r="M19" s="382"/>
      <c r="N19" s="384"/>
      <c r="O19" s="381"/>
      <c r="P19" s="382"/>
      <c r="Q19" s="382"/>
      <c r="R19" s="382"/>
      <c r="S19" s="384"/>
      <c r="T19" s="385"/>
      <c r="U19" s="382"/>
      <c r="V19" s="382"/>
      <c r="W19" s="382"/>
      <c r="X19" s="384"/>
      <c r="Y19" s="386"/>
      <c r="Z19" s="382"/>
      <c r="AA19" s="383"/>
      <c r="AB19" s="382"/>
      <c r="AC19" s="384"/>
      <c r="AD19" s="381"/>
      <c r="AE19" s="382"/>
      <c r="AF19" s="383"/>
      <c r="AG19" s="382"/>
      <c r="AH19" s="384"/>
      <c r="AI19" s="386"/>
      <c r="AJ19" s="387"/>
      <c r="AK19" s="387"/>
      <c r="AL19" s="387"/>
      <c r="AM19" s="388"/>
      <c r="AN19" s="389"/>
      <c r="AO19" s="387"/>
      <c r="AP19" s="387"/>
      <c r="AQ19" s="387"/>
      <c r="AR19" s="390"/>
      <c r="AS19" s="391"/>
      <c r="AT19" s="387"/>
      <c r="AU19" s="387"/>
      <c r="AV19" s="387"/>
      <c r="AW19" s="388"/>
      <c r="AX19" s="389"/>
      <c r="AY19" s="387"/>
      <c r="AZ19" s="387"/>
      <c r="BA19" s="387"/>
      <c r="BB19" s="388"/>
      <c r="BC19" s="392">
        <f>算数得点!AZ12</f>
        <v>0</v>
      </c>
      <c r="BD19" s="433">
        <f t="shared" si="1"/>
        <v>0</v>
      </c>
      <c r="BF19" s="376" t="s">
        <v>39</v>
      </c>
      <c r="BG19" s="377">
        <f>COUNTIF(BC11:BC55,9)+COUNTIF(BC11:BC55,8)+COUNTIF(BC11:BC55,7)+COUNTIF(BC11:BC55,6)+COUNTIF(BC11:BC55,5)+COUNTIF(BC11:BC55,4)+COUNTIF(BC11:BC55,3)+COUNTIF(BC11:BC55,2)+COUNTIF(BC11:BC55,1)</f>
        <v>0</v>
      </c>
      <c r="BH19" s="378" t="e">
        <f t="shared" si="0"/>
        <v>#DIV/0!</v>
      </c>
      <c r="BJ19" s="305">
        <v>0.4</v>
      </c>
    </row>
    <row r="20" spans="1:62" ht="12" customHeight="1" thickBot="1">
      <c r="A20" s="728">
        <v>10</v>
      </c>
      <c r="B20" s="729"/>
      <c r="C20" s="394"/>
      <c r="D20" s="395"/>
      <c r="E20" s="396"/>
      <c r="F20" s="397"/>
      <c r="G20" s="398"/>
      <c r="H20" s="398"/>
      <c r="I20" s="399"/>
      <c r="J20" s="396"/>
      <c r="K20" s="397"/>
      <c r="L20" s="397"/>
      <c r="M20" s="397"/>
      <c r="N20" s="399"/>
      <c r="O20" s="396"/>
      <c r="P20" s="397"/>
      <c r="Q20" s="397"/>
      <c r="R20" s="397"/>
      <c r="S20" s="399"/>
      <c r="T20" s="400"/>
      <c r="U20" s="397"/>
      <c r="V20" s="397"/>
      <c r="W20" s="397"/>
      <c r="X20" s="399"/>
      <c r="Y20" s="401"/>
      <c r="Z20" s="397"/>
      <c r="AA20" s="398"/>
      <c r="AB20" s="397"/>
      <c r="AC20" s="399"/>
      <c r="AD20" s="396"/>
      <c r="AE20" s="397"/>
      <c r="AF20" s="398"/>
      <c r="AG20" s="397"/>
      <c r="AH20" s="399"/>
      <c r="AI20" s="401"/>
      <c r="AJ20" s="402"/>
      <c r="AK20" s="402"/>
      <c r="AL20" s="402"/>
      <c r="AM20" s="403"/>
      <c r="AN20" s="404"/>
      <c r="AO20" s="402"/>
      <c r="AP20" s="402"/>
      <c r="AQ20" s="402"/>
      <c r="AR20" s="405"/>
      <c r="AS20" s="406"/>
      <c r="AT20" s="402"/>
      <c r="AU20" s="402"/>
      <c r="AV20" s="402"/>
      <c r="AW20" s="403"/>
      <c r="AX20" s="404"/>
      <c r="AY20" s="402"/>
      <c r="AZ20" s="402"/>
      <c r="BA20" s="402"/>
      <c r="BB20" s="403"/>
      <c r="BC20" s="407">
        <f>算数得点!AZ13</f>
        <v>0</v>
      </c>
      <c r="BD20" s="393">
        <f t="shared" si="1"/>
        <v>0</v>
      </c>
      <c r="BF20" s="436">
        <v>0</v>
      </c>
      <c r="BG20" s="437">
        <f>BG30-SUM(BG9:BG19)</f>
        <v>0</v>
      </c>
      <c r="BH20" s="438" t="e">
        <f t="shared" si="0"/>
        <v>#DIV/0!</v>
      </c>
      <c r="BJ20" s="306">
        <v>0.3</v>
      </c>
    </row>
    <row r="21" spans="1:62" ht="12" customHeight="1" thickBot="1">
      <c r="A21" s="787">
        <v>11</v>
      </c>
      <c r="B21" s="788"/>
      <c r="C21" s="409"/>
      <c r="D21" s="380"/>
      <c r="E21" s="410"/>
      <c r="F21" s="411"/>
      <c r="G21" s="412"/>
      <c r="H21" s="412"/>
      <c r="I21" s="413"/>
      <c r="J21" s="410"/>
      <c r="K21" s="411"/>
      <c r="L21" s="411"/>
      <c r="M21" s="411"/>
      <c r="N21" s="413"/>
      <c r="O21" s="410"/>
      <c r="P21" s="411"/>
      <c r="Q21" s="411"/>
      <c r="R21" s="411"/>
      <c r="S21" s="413"/>
      <c r="T21" s="414"/>
      <c r="U21" s="411"/>
      <c r="V21" s="411"/>
      <c r="W21" s="411"/>
      <c r="X21" s="413"/>
      <c r="Y21" s="415"/>
      <c r="Z21" s="411"/>
      <c r="AA21" s="412"/>
      <c r="AB21" s="411"/>
      <c r="AC21" s="413"/>
      <c r="AD21" s="410"/>
      <c r="AE21" s="411"/>
      <c r="AF21" s="412"/>
      <c r="AG21" s="411"/>
      <c r="AH21" s="413"/>
      <c r="AI21" s="415"/>
      <c r="AJ21" s="412"/>
      <c r="AK21" s="412"/>
      <c r="AL21" s="412"/>
      <c r="AM21" s="413"/>
      <c r="AN21" s="416"/>
      <c r="AO21" s="412"/>
      <c r="AP21" s="412"/>
      <c r="AQ21" s="412"/>
      <c r="AR21" s="411"/>
      <c r="AS21" s="415"/>
      <c r="AT21" s="412"/>
      <c r="AU21" s="412"/>
      <c r="AV21" s="412"/>
      <c r="AW21" s="413"/>
      <c r="AX21" s="416"/>
      <c r="AY21" s="412"/>
      <c r="AZ21" s="412"/>
      <c r="BA21" s="412"/>
      <c r="BB21" s="413"/>
      <c r="BC21" s="417">
        <f>算数得点!AZ14</f>
        <v>0</v>
      </c>
      <c r="BD21" s="418">
        <f t="shared" si="1"/>
        <v>0</v>
      </c>
      <c r="BF21" s="439" t="s">
        <v>11</v>
      </c>
      <c r="BG21" s="440">
        <f>SUM(BG9:BG20)</f>
        <v>0</v>
      </c>
      <c r="BJ21" s="441"/>
    </row>
    <row r="22" spans="1:62" ht="12" customHeight="1" thickBot="1">
      <c r="A22" s="724">
        <v>12</v>
      </c>
      <c r="B22" s="725"/>
      <c r="C22" s="419"/>
      <c r="D22" s="420"/>
      <c r="E22" s="421"/>
      <c r="F22" s="422"/>
      <c r="G22" s="423"/>
      <c r="H22" s="423"/>
      <c r="I22" s="424"/>
      <c r="J22" s="421"/>
      <c r="K22" s="422"/>
      <c r="L22" s="422"/>
      <c r="M22" s="422"/>
      <c r="N22" s="424"/>
      <c r="O22" s="421"/>
      <c r="P22" s="422"/>
      <c r="Q22" s="422"/>
      <c r="R22" s="422"/>
      <c r="S22" s="424"/>
      <c r="T22" s="425"/>
      <c r="U22" s="422"/>
      <c r="V22" s="422"/>
      <c r="W22" s="422"/>
      <c r="X22" s="424"/>
      <c r="Y22" s="426"/>
      <c r="Z22" s="422"/>
      <c r="AA22" s="423"/>
      <c r="AB22" s="422"/>
      <c r="AC22" s="424"/>
      <c r="AD22" s="421"/>
      <c r="AE22" s="422"/>
      <c r="AF22" s="423"/>
      <c r="AG22" s="422"/>
      <c r="AH22" s="424"/>
      <c r="AI22" s="426"/>
      <c r="AJ22" s="427"/>
      <c r="AK22" s="427"/>
      <c r="AL22" s="427"/>
      <c r="AM22" s="428"/>
      <c r="AN22" s="429"/>
      <c r="AO22" s="427"/>
      <c r="AP22" s="427"/>
      <c r="AQ22" s="427"/>
      <c r="AR22" s="430"/>
      <c r="AS22" s="431"/>
      <c r="AT22" s="427"/>
      <c r="AU22" s="427"/>
      <c r="AV22" s="427"/>
      <c r="AW22" s="428"/>
      <c r="AX22" s="429"/>
      <c r="AY22" s="427"/>
      <c r="AZ22" s="427"/>
      <c r="BA22" s="427"/>
      <c r="BB22" s="428"/>
      <c r="BC22" s="392">
        <f>算数得点!AZ15</f>
        <v>0</v>
      </c>
      <c r="BD22" s="435">
        <f t="shared" si="1"/>
        <v>0</v>
      </c>
      <c r="BF22" s="440" t="s">
        <v>12</v>
      </c>
      <c r="BG22" s="440">
        <f>SUM(BC11:BC55)</f>
        <v>0</v>
      </c>
      <c r="BI22" s="703" t="s">
        <v>182</v>
      </c>
    </row>
    <row r="23" spans="1:62" ht="12" customHeight="1" thickBot="1">
      <c r="A23" s="790">
        <v>13</v>
      </c>
      <c r="B23" s="791"/>
      <c r="C23" s="409"/>
      <c r="D23" s="380"/>
      <c r="E23" s="381"/>
      <c r="F23" s="382"/>
      <c r="G23" s="383"/>
      <c r="H23" s="383"/>
      <c r="I23" s="384"/>
      <c r="J23" s="381"/>
      <c r="K23" s="382"/>
      <c r="L23" s="382"/>
      <c r="M23" s="382"/>
      <c r="N23" s="384"/>
      <c r="O23" s="381"/>
      <c r="P23" s="382"/>
      <c r="Q23" s="382"/>
      <c r="R23" s="382"/>
      <c r="S23" s="384"/>
      <c r="T23" s="385"/>
      <c r="U23" s="382"/>
      <c r="V23" s="382"/>
      <c r="W23" s="382"/>
      <c r="X23" s="384"/>
      <c r="Y23" s="386"/>
      <c r="Z23" s="382"/>
      <c r="AA23" s="383"/>
      <c r="AB23" s="382"/>
      <c r="AC23" s="384"/>
      <c r="AD23" s="381"/>
      <c r="AE23" s="382"/>
      <c r="AF23" s="383"/>
      <c r="AG23" s="382"/>
      <c r="AH23" s="384"/>
      <c r="AI23" s="386"/>
      <c r="AJ23" s="387"/>
      <c r="AK23" s="387"/>
      <c r="AL23" s="387"/>
      <c r="AM23" s="388"/>
      <c r="AN23" s="389"/>
      <c r="AO23" s="387"/>
      <c r="AP23" s="387"/>
      <c r="AQ23" s="387"/>
      <c r="AR23" s="390"/>
      <c r="AS23" s="391"/>
      <c r="AT23" s="387"/>
      <c r="AU23" s="387"/>
      <c r="AV23" s="387"/>
      <c r="AW23" s="388"/>
      <c r="AX23" s="389"/>
      <c r="AY23" s="387"/>
      <c r="AZ23" s="387"/>
      <c r="BA23" s="387"/>
      <c r="BB23" s="388"/>
      <c r="BC23" s="432">
        <f>算数得点!AZ16</f>
        <v>0</v>
      </c>
      <c r="BD23" s="393">
        <f t="shared" si="1"/>
        <v>0</v>
      </c>
      <c r="BF23" s="440" t="s">
        <v>13</v>
      </c>
      <c r="BG23" s="442" t="e">
        <f>BG22/BG21</f>
        <v>#DIV/0!</v>
      </c>
      <c r="BI23" s="703"/>
      <c r="BJ23" s="318">
        <v>72.5</v>
      </c>
    </row>
    <row r="24" spans="1:62" ht="12" customHeight="1" thickBot="1">
      <c r="A24" s="728">
        <v>14</v>
      </c>
      <c r="B24" s="729"/>
      <c r="C24" s="394"/>
      <c r="D24" s="395"/>
      <c r="E24" s="396"/>
      <c r="F24" s="397"/>
      <c r="G24" s="398"/>
      <c r="H24" s="398"/>
      <c r="I24" s="399"/>
      <c r="J24" s="396"/>
      <c r="K24" s="397"/>
      <c r="L24" s="397"/>
      <c r="M24" s="397"/>
      <c r="N24" s="399"/>
      <c r="O24" s="396"/>
      <c r="P24" s="397"/>
      <c r="Q24" s="397"/>
      <c r="R24" s="397"/>
      <c r="S24" s="399"/>
      <c r="T24" s="400"/>
      <c r="U24" s="397"/>
      <c r="V24" s="397"/>
      <c r="W24" s="397"/>
      <c r="X24" s="399"/>
      <c r="Y24" s="401"/>
      <c r="Z24" s="397"/>
      <c r="AA24" s="398"/>
      <c r="AB24" s="397"/>
      <c r="AC24" s="399"/>
      <c r="AD24" s="396"/>
      <c r="AE24" s="397"/>
      <c r="AF24" s="398"/>
      <c r="AG24" s="397"/>
      <c r="AH24" s="399"/>
      <c r="AI24" s="401"/>
      <c r="AJ24" s="402"/>
      <c r="AK24" s="402"/>
      <c r="AL24" s="402"/>
      <c r="AM24" s="403"/>
      <c r="AN24" s="404"/>
      <c r="AO24" s="402"/>
      <c r="AP24" s="402"/>
      <c r="AQ24" s="402"/>
      <c r="AR24" s="405"/>
      <c r="AS24" s="406"/>
      <c r="AT24" s="402"/>
      <c r="AU24" s="402"/>
      <c r="AV24" s="402"/>
      <c r="AW24" s="403"/>
      <c r="AX24" s="404"/>
      <c r="AY24" s="402"/>
      <c r="AZ24" s="402"/>
      <c r="BA24" s="402"/>
      <c r="BB24" s="403"/>
      <c r="BC24" s="407">
        <f>算数得点!AZ17</f>
        <v>0</v>
      </c>
      <c r="BD24" s="408">
        <f t="shared" si="1"/>
        <v>0</v>
      </c>
    </row>
    <row r="25" spans="1:62" ht="12" customHeight="1">
      <c r="A25" s="787">
        <v>15</v>
      </c>
      <c r="B25" s="788"/>
      <c r="C25" s="409"/>
      <c r="D25" s="380"/>
      <c r="E25" s="410"/>
      <c r="F25" s="411"/>
      <c r="G25" s="412"/>
      <c r="H25" s="412"/>
      <c r="I25" s="413"/>
      <c r="J25" s="410"/>
      <c r="K25" s="411"/>
      <c r="L25" s="411"/>
      <c r="M25" s="411"/>
      <c r="N25" s="413"/>
      <c r="O25" s="410"/>
      <c r="P25" s="411"/>
      <c r="Q25" s="411"/>
      <c r="R25" s="411"/>
      <c r="S25" s="413"/>
      <c r="T25" s="414"/>
      <c r="U25" s="411"/>
      <c r="V25" s="411"/>
      <c r="W25" s="411"/>
      <c r="X25" s="413"/>
      <c r="Y25" s="415"/>
      <c r="Z25" s="411"/>
      <c r="AA25" s="412"/>
      <c r="AB25" s="411"/>
      <c r="AC25" s="413"/>
      <c r="AD25" s="410"/>
      <c r="AE25" s="411"/>
      <c r="AF25" s="412"/>
      <c r="AG25" s="411"/>
      <c r="AH25" s="413"/>
      <c r="AI25" s="415"/>
      <c r="AJ25" s="412"/>
      <c r="AK25" s="412"/>
      <c r="AL25" s="412"/>
      <c r="AM25" s="413"/>
      <c r="AN25" s="416"/>
      <c r="AO25" s="412"/>
      <c r="AP25" s="412"/>
      <c r="AQ25" s="412"/>
      <c r="AR25" s="411"/>
      <c r="AS25" s="415"/>
      <c r="AT25" s="412"/>
      <c r="AU25" s="412"/>
      <c r="AV25" s="412"/>
      <c r="AW25" s="413"/>
      <c r="AX25" s="416"/>
      <c r="AY25" s="412"/>
      <c r="AZ25" s="412"/>
      <c r="BA25" s="412"/>
      <c r="BB25" s="413"/>
      <c r="BC25" s="417">
        <f>算数得点!AZ18</f>
        <v>0</v>
      </c>
      <c r="BD25" s="418">
        <f t="shared" si="1"/>
        <v>0</v>
      </c>
      <c r="BF25" s="363"/>
      <c r="BG25" s="363"/>
    </row>
    <row r="26" spans="1:62" ht="12" customHeight="1" thickBot="1">
      <c r="A26" s="724">
        <v>16</v>
      </c>
      <c r="B26" s="725"/>
      <c r="C26" s="419"/>
      <c r="D26" s="420"/>
      <c r="E26" s="421"/>
      <c r="F26" s="422"/>
      <c r="G26" s="423"/>
      <c r="H26" s="423"/>
      <c r="I26" s="424"/>
      <c r="J26" s="421"/>
      <c r="K26" s="422"/>
      <c r="L26" s="422"/>
      <c r="M26" s="422"/>
      <c r="N26" s="424"/>
      <c r="O26" s="421"/>
      <c r="P26" s="422"/>
      <c r="Q26" s="422"/>
      <c r="R26" s="422"/>
      <c r="S26" s="424"/>
      <c r="T26" s="425"/>
      <c r="U26" s="422"/>
      <c r="V26" s="422"/>
      <c r="W26" s="422"/>
      <c r="X26" s="424"/>
      <c r="Y26" s="426"/>
      <c r="Z26" s="422"/>
      <c r="AA26" s="423"/>
      <c r="AB26" s="422"/>
      <c r="AC26" s="424"/>
      <c r="AD26" s="421"/>
      <c r="AE26" s="422"/>
      <c r="AF26" s="423"/>
      <c r="AG26" s="422"/>
      <c r="AH26" s="424"/>
      <c r="AI26" s="426"/>
      <c r="AJ26" s="427"/>
      <c r="AK26" s="427"/>
      <c r="AL26" s="427"/>
      <c r="AM26" s="428"/>
      <c r="AN26" s="429"/>
      <c r="AO26" s="427"/>
      <c r="AP26" s="427"/>
      <c r="AQ26" s="427"/>
      <c r="AR26" s="430"/>
      <c r="AS26" s="431"/>
      <c r="AT26" s="427"/>
      <c r="AU26" s="427"/>
      <c r="AV26" s="427"/>
      <c r="AW26" s="428"/>
      <c r="AX26" s="429"/>
      <c r="AY26" s="427"/>
      <c r="AZ26" s="427"/>
      <c r="BA26" s="427"/>
      <c r="BB26" s="428"/>
      <c r="BC26" s="434">
        <f>算数得点!AZ19</f>
        <v>0</v>
      </c>
      <c r="BD26" s="393">
        <f t="shared" si="1"/>
        <v>0</v>
      </c>
    </row>
    <row r="27" spans="1:62" ht="12" customHeight="1" thickBot="1">
      <c r="A27" s="790">
        <v>17</v>
      </c>
      <c r="B27" s="791"/>
      <c r="C27" s="379"/>
      <c r="D27" s="380"/>
      <c r="E27" s="381"/>
      <c r="F27" s="382"/>
      <c r="G27" s="383"/>
      <c r="H27" s="383"/>
      <c r="I27" s="384"/>
      <c r="J27" s="381"/>
      <c r="K27" s="382"/>
      <c r="L27" s="382"/>
      <c r="M27" s="382"/>
      <c r="N27" s="384"/>
      <c r="O27" s="381"/>
      <c r="P27" s="382"/>
      <c r="Q27" s="382"/>
      <c r="R27" s="382"/>
      <c r="S27" s="384"/>
      <c r="T27" s="385"/>
      <c r="U27" s="382"/>
      <c r="V27" s="382"/>
      <c r="W27" s="382"/>
      <c r="X27" s="384"/>
      <c r="Y27" s="386"/>
      <c r="Z27" s="382"/>
      <c r="AA27" s="383"/>
      <c r="AB27" s="382"/>
      <c r="AC27" s="384"/>
      <c r="AD27" s="381"/>
      <c r="AE27" s="382"/>
      <c r="AF27" s="383"/>
      <c r="AG27" s="382"/>
      <c r="AH27" s="384"/>
      <c r="AI27" s="386"/>
      <c r="AJ27" s="387"/>
      <c r="AK27" s="387"/>
      <c r="AL27" s="387"/>
      <c r="AM27" s="388"/>
      <c r="AN27" s="389"/>
      <c r="AO27" s="387"/>
      <c r="AP27" s="387"/>
      <c r="AQ27" s="387"/>
      <c r="AR27" s="390"/>
      <c r="AS27" s="391"/>
      <c r="AT27" s="387"/>
      <c r="AU27" s="387"/>
      <c r="AV27" s="387"/>
      <c r="AW27" s="388"/>
      <c r="AX27" s="389"/>
      <c r="AY27" s="387"/>
      <c r="AZ27" s="387"/>
      <c r="BA27" s="387"/>
      <c r="BB27" s="388"/>
      <c r="BC27" s="392">
        <f>算数得点!AZ20</f>
        <v>0</v>
      </c>
      <c r="BD27" s="433">
        <f t="shared" si="1"/>
        <v>0</v>
      </c>
      <c r="BF27" s="363" t="s">
        <v>14</v>
      </c>
    </row>
    <row r="28" spans="1:62" ht="12" customHeight="1" thickBot="1">
      <c r="A28" s="728">
        <v>18</v>
      </c>
      <c r="B28" s="729"/>
      <c r="C28" s="394"/>
      <c r="D28" s="395"/>
      <c r="E28" s="396"/>
      <c r="F28" s="397"/>
      <c r="G28" s="398"/>
      <c r="H28" s="398"/>
      <c r="I28" s="399"/>
      <c r="J28" s="396"/>
      <c r="K28" s="397"/>
      <c r="L28" s="397"/>
      <c r="M28" s="397"/>
      <c r="N28" s="399"/>
      <c r="O28" s="396"/>
      <c r="P28" s="397"/>
      <c r="Q28" s="397"/>
      <c r="R28" s="397"/>
      <c r="S28" s="399"/>
      <c r="T28" s="400"/>
      <c r="U28" s="397"/>
      <c r="V28" s="397"/>
      <c r="W28" s="397"/>
      <c r="X28" s="399"/>
      <c r="Y28" s="401"/>
      <c r="Z28" s="397"/>
      <c r="AA28" s="398"/>
      <c r="AB28" s="397"/>
      <c r="AC28" s="399"/>
      <c r="AD28" s="396"/>
      <c r="AE28" s="397"/>
      <c r="AF28" s="398"/>
      <c r="AG28" s="397"/>
      <c r="AH28" s="399"/>
      <c r="AI28" s="401"/>
      <c r="AJ28" s="402"/>
      <c r="AK28" s="402"/>
      <c r="AL28" s="402"/>
      <c r="AM28" s="403"/>
      <c r="AN28" s="404"/>
      <c r="AO28" s="402"/>
      <c r="AP28" s="402"/>
      <c r="AQ28" s="402"/>
      <c r="AR28" s="405"/>
      <c r="AS28" s="406"/>
      <c r="AT28" s="402"/>
      <c r="AU28" s="402"/>
      <c r="AV28" s="402"/>
      <c r="AW28" s="403"/>
      <c r="AX28" s="404"/>
      <c r="AY28" s="402"/>
      <c r="AZ28" s="402"/>
      <c r="BA28" s="402"/>
      <c r="BB28" s="403"/>
      <c r="BC28" s="407">
        <f>算数得点!AZ21</f>
        <v>0</v>
      </c>
      <c r="BD28" s="408">
        <f t="shared" si="1"/>
        <v>0</v>
      </c>
      <c r="BF28" s="443" t="s">
        <v>15</v>
      </c>
      <c r="BG28" s="443">
        <f>COUNTIF(C11:C55,0)</f>
        <v>0</v>
      </c>
    </row>
    <row r="29" spans="1:62" ht="12" customHeight="1" thickBot="1">
      <c r="A29" s="787">
        <v>19</v>
      </c>
      <c r="B29" s="788"/>
      <c r="C29" s="409"/>
      <c r="D29" s="380"/>
      <c r="E29" s="410"/>
      <c r="F29" s="411"/>
      <c r="G29" s="412"/>
      <c r="H29" s="412"/>
      <c r="I29" s="413"/>
      <c r="J29" s="410"/>
      <c r="K29" s="411"/>
      <c r="L29" s="411"/>
      <c r="M29" s="411"/>
      <c r="N29" s="413"/>
      <c r="O29" s="410"/>
      <c r="P29" s="411"/>
      <c r="Q29" s="411"/>
      <c r="R29" s="411"/>
      <c r="S29" s="413"/>
      <c r="T29" s="414"/>
      <c r="U29" s="411"/>
      <c r="V29" s="411"/>
      <c r="W29" s="411"/>
      <c r="X29" s="413"/>
      <c r="Y29" s="415"/>
      <c r="Z29" s="411"/>
      <c r="AA29" s="412"/>
      <c r="AB29" s="411"/>
      <c r="AC29" s="413"/>
      <c r="AD29" s="410"/>
      <c r="AE29" s="411"/>
      <c r="AF29" s="412"/>
      <c r="AG29" s="411"/>
      <c r="AH29" s="413"/>
      <c r="AI29" s="415"/>
      <c r="AJ29" s="412"/>
      <c r="AK29" s="412"/>
      <c r="AL29" s="412"/>
      <c r="AM29" s="413"/>
      <c r="AN29" s="416"/>
      <c r="AO29" s="412"/>
      <c r="AP29" s="412"/>
      <c r="AQ29" s="412"/>
      <c r="AR29" s="411"/>
      <c r="AS29" s="415"/>
      <c r="AT29" s="412"/>
      <c r="AU29" s="412"/>
      <c r="AV29" s="412"/>
      <c r="AW29" s="413"/>
      <c r="AX29" s="416"/>
      <c r="AY29" s="412"/>
      <c r="AZ29" s="412"/>
      <c r="BA29" s="412"/>
      <c r="BB29" s="413"/>
      <c r="BC29" s="417">
        <f>算数得点!AZ22</f>
        <v>0</v>
      </c>
      <c r="BD29" s="393">
        <f t="shared" si="1"/>
        <v>0</v>
      </c>
      <c r="BF29" s="444" t="s">
        <v>16</v>
      </c>
      <c r="BG29" s="444">
        <f>COUNTIF(C11:C55,1)</f>
        <v>0</v>
      </c>
    </row>
    <row r="30" spans="1:62" ht="12" customHeight="1" thickBot="1">
      <c r="A30" s="724">
        <v>20</v>
      </c>
      <c r="B30" s="725"/>
      <c r="C30" s="419"/>
      <c r="D30" s="420"/>
      <c r="E30" s="421"/>
      <c r="F30" s="422"/>
      <c r="G30" s="423"/>
      <c r="H30" s="423"/>
      <c r="I30" s="424"/>
      <c r="J30" s="421"/>
      <c r="K30" s="422"/>
      <c r="L30" s="422"/>
      <c r="M30" s="422"/>
      <c r="N30" s="424"/>
      <c r="O30" s="421"/>
      <c r="P30" s="422"/>
      <c r="Q30" s="422"/>
      <c r="R30" s="422"/>
      <c r="S30" s="424"/>
      <c r="T30" s="425"/>
      <c r="U30" s="422"/>
      <c r="V30" s="422"/>
      <c r="W30" s="422"/>
      <c r="X30" s="424"/>
      <c r="Y30" s="426"/>
      <c r="Z30" s="422"/>
      <c r="AA30" s="423"/>
      <c r="AB30" s="422"/>
      <c r="AC30" s="424"/>
      <c r="AD30" s="421"/>
      <c r="AE30" s="422"/>
      <c r="AF30" s="423"/>
      <c r="AG30" s="422"/>
      <c r="AH30" s="424"/>
      <c r="AI30" s="426"/>
      <c r="AJ30" s="427"/>
      <c r="AK30" s="427"/>
      <c r="AL30" s="427"/>
      <c r="AM30" s="428"/>
      <c r="AN30" s="429"/>
      <c r="AO30" s="427"/>
      <c r="AP30" s="427"/>
      <c r="AQ30" s="427"/>
      <c r="AR30" s="430"/>
      <c r="AS30" s="431"/>
      <c r="AT30" s="427"/>
      <c r="AU30" s="427"/>
      <c r="AV30" s="427"/>
      <c r="AW30" s="428"/>
      <c r="AX30" s="429"/>
      <c r="AY30" s="427"/>
      <c r="AZ30" s="427"/>
      <c r="BA30" s="427"/>
      <c r="BB30" s="428"/>
      <c r="BC30" s="392">
        <f>算数得点!AZ23</f>
        <v>0</v>
      </c>
      <c r="BD30" s="435">
        <f t="shared" si="1"/>
        <v>0</v>
      </c>
      <c r="BF30" s="445" t="s">
        <v>17</v>
      </c>
      <c r="BG30" s="446">
        <f>SUM(BG28:BG29)</f>
        <v>0</v>
      </c>
    </row>
    <row r="31" spans="1:62" ht="12" customHeight="1">
      <c r="A31" s="790">
        <v>21</v>
      </c>
      <c r="B31" s="791"/>
      <c r="C31" s="409"/>
      <c r="D31" s="380"/>
      <c r="E31" s="381"/>
      <c r="F31" s="382"/>
      <c r="G31" s="383"/>
      <c r="H31" s="383"/>
      <c r="I31" s="384"/>
      <c r="J31" s="381"/>
      <c r="K31" s="382"/>
      <c r="L31" s="382"/>
      <c r="M31" s="382"/>
      <c r="N31" s="384"/>
      <c r="O31" s="381"/>
      <c r="P31" s="382"/>
      <c r="Q31" s="382"/>
      <c r="R31" s="382"/>
      <c r="S31" s="384"/>
      <c r="T31" s="385"/>
      <c r="U31" s="382"/>
      <c r="V31" s="382"/>
      <c r="W31" s="382"/>
      <c r="X31" s="384"/>
      <c r="Y31" s="386"/>
      <c r="Z31" s="382"/>
      <c r="AA31" s="383"/>
      <c r="AB31" s="382"/>
      <c r="AC31" s="384"/>
      <c r="AD31" s="381"/>
      <c r="AE31" s="382"/>
      <c r="AF31" s="383"/>
      <c r="AG31" s="382"/>
      <c r="AH31" s="384"/>
      <c r="AI31" s="386"/>
      <c r="AJ31" s="387"/>
      <c r="AK31" s="387"/>
      <c r="AL31" s="387"/>
      <c r="AM31" s="388"/>
      <c r="AN31" s="389"/>
      <c r="AO31" s="387"/>
      <c r="AP31" s="387"/>
      <c r="AQ31" s="387"/>
      <c r="AR31" s="390"/>
      <c r="AS31" s="391"/>
      <c r="AT31" s="387"/>
      <c r="AU31" s="387"/>
      <c r="AV31" s="387"/>
      <c r="AW31" s="388"/>
      <c r="AX31" s="389"/>
      <c r="AY31" s="387"/>
      <c r="AZ31" s="387"/>
      <c r="BA31" s="387"/>
      <c r="BB31" s="388"/>
      <c r="BC31" s="432">
        <f>算数得点!AZ24</f>
        <v>0</v>
      </c>
      <c r="BD31" s="433">
        <f t="shared" si="1"/>
        <v>0</v>
      </c>
    </row>
    <row r="32" spans="1:62" ht="12" customHeight="1" thickBot="1">
      <c r="A32" s="728">
        <v>22</v>
      </c>
      <c r="B32" s="729"/>
      <c r="C32" s="394"/>
      <c r="D32" s="395"/>
      <c r="E32" s="396"/>
      <c r="F32" s="397"/>
      <c r="G32" s="398"/>
      <c r="H32" s="398"/>
      <c r="I32" s="399"/>
      <c r="J32" s="396"/>
      <c r="K32" s="397"/>
      <c r="L32" s="397"/>
      <c r="M32" s="397"/>
      <c r="N32" s="399"/>
      <c r="O32" s="396"/>
      <c r="P32" s="397"/>
      <c r="Q32" s="397"/>
      <c r="R32" s="397"/>
      <c r="S32" s="399"/>
      <c r="T32" s="400"/>
      <c r="U32" s="397"/>
      <c r="V32" s="397"/>
      <c r="W32" s="397"/>
      <c r="X32" s="399"/>
      <c r="Y32" s="401"/>
      <c r="Z32" s="397"/>
      <c r="AA32" s="398"/>
      <c r="AB32" s="397"/>
      <c r="AC32" s="399"/>
      <c r="AD32" s="396"/>
      <c r="AE32" s="397"/>
      <c r="AF32" s="398"/>
      <c r="AG32" s="397"/>
      <c r="AH32" s="399"/>
      <c r="AI32" s="401"/>
      <c r="AJ32" s="402"/>
      <c r="AK32" s="402"/>
      <c r="AL32" s="402"/>
      <c r="AM32" s="403"/>
      <c r="AN32" s="404"/>
      <c r="AO32" s="402"/>
      <c r="AP32" s="402"/>
      <c r="AQ32" s="402"/>
      <c r="AR32" s="405"/>
      <c r="AS32" s="406"/>
      <c r="AT32" s="402"/>
      <c r="AU32" s="402"/>
      <c r="AV32" s="402"/>
      <c r="AW32" s="403"/>
      <c r="AX32" s="404"/>
      <c r="AY32" s="402"/>
      <c r="AZ32" s="402"/>
      <c r="BA32" s="402"/>
      <c r="BB32" s="403"/>
      <c r="BC32" s="407">
        <f>算数得点!AZ25</f>
        <v>0</v>
      </c>
      <c r="BD32" s="393">
        <f t="shared" si="1"/>
        <v>0</v>
      </c>
    </row>
    <row r="33" spans="1:62" ht="12" customHeight="1">
      <c r="A33" s="787">
        <v>23</v>
      </c>
      <c r="B33" s="788"/>
      <c r="C33" s="409"/>
      <c r="D33" s="380"/>
      <c r="E33" s="410"/>
      <c r="F33" s="411"/>
      <c r="G33" s="412"/>
      <c r="H33" s="412"/>
      <c r="I33" s="413"/>
      <c r="J33" s="410"/>
      <c r="K33" s="411"/>
      <c r="L33" s="411"/>
      <c r="M33" s="411"/>
      <c r="N33" s="413"/>
      <c r="O33" s="410"/>
      <c r="P33" s="411"/>
      <c r="Q33" s="411"/>
      <c r="R33" s="411"/>
      <c r="S33" s="413"/>
      <c r="T33" s="414"/>
      <c r="U33" s="411"/>
      <c r="V33" s="411"/>
      <c r="W33" s="411"/>
      <c r="X33" s="413"/>
      <c r="Y33" s="415"/>
      <c r="Z33" s="411"/>
      <c r="AA33" s="412"/>
      <c r="AB33" s="411"/>
      <c r="AC33" s="413"/>
      <c r="AD33" s="410"/>
      <c r="AE33" s="411"/>
      <c r="AF33" s="412"/>
      <c r="AG33" s="411"/>
      <c r="AH33" s="413"/>
      <c r="AI33" s="415"/>
      <c r="AJ33" s="412"/>
      <c r="AK33" s="412"/>
      <c r="AL33" s="412"/>
      <c r="AM33" s="413"/>
      <c r="AN33" s="416"/>
      <c r="AO33" s="412"/>
      <c r="AP33" s="412"/>
      <c r="AQ33" s="412"/>
      <c r="AR33" s="411"/>
      <c r="AS33" s="415"/>
      <c r="AT33" s="412"/>
      <c r="AU33" s="412"/>
      <c r="AV33" s="412"/>
      <c r="AW33" s="413"/>
      <c r="AX33" s="416"/>
      <c r="AY33" s="412"/>
      <c r="AZ33" s="412"/>
      <c r="BA33" s="412"/>
      <c r="BB33" s="413"/>
      <c r="BC33" s="417">
        <f>算数得点!AZ26</f>
        <v>0</v>
      </c>
      <c r="BD33" s="418">
        <f t="shared" si="1"/>
        <v>0</v>
      </c>
    </row>
    <row r="34" spans="1:62" ht="12" customHeight="1" thickBot="1">
      <c r="A34" s="724">
        <v>24</v>
      </c>
      <c r="B34" s="725"/>
      <c r="C34" s="419"/>
      <c r="D34" s="420"/>
      <c r="E34" s="421"/>
      <c r="F34" s="422"/>
      <c r="G34" s="423"/>
      <c r="H34" s="423"/>
      <c r="I34" s="424"/>
      <c r="J34" s="421"/>
      <c r="K34" s="422"/>
      <c r="L34" s="422"/>
      <c r="M34" s="422"/>
      <c r="N34" s="424"/>
      <c r="O34" s="421"/>
      <c r="P34" s="422"/>
      <c r="Q34" s="422"/>
      <c r="R34" s="422"/>
      <c r="S34" s="424"/>
      <c r="T34" s="425"/>
      <c r="U34" s="422"/>
      <c r="V34" s="422"/>
      <c r="W34" s="422"/>
      <c r="X34" s="424"/>
      <c r="Y34" s="426"/>
      <c r="Z34" s="422"/>
      <c r="AA34" s="423"/>
      <c r="AB34" s="422"/>
      <c r="AC34" s="424"/>
      <c r="AD34" s="421"/>
      <c r="AE34" s="422"/>
      <c r="AF34" s="423"/>
      <c r="AG34" s="422"/>
      <c r="AH34" s="424"/>
      <c r="AI34" s="426"/>
      <c r="AJ34" s="427"/>
      <c r="AK34" s="427"/>
      <c r="AL34" s="427"/>
      <c r="AM34" s="428"/>
      <c r="AN34" s="429"/>
      <c r="AO34" s="427"/>
      <c r="AP34" s="427"/>
      <c r="AQ34" s="427"/>
      <c r="AR34" s="430"/>
      <c r="AS34" s="431"/>
      <c r="AT34" s="427"/>
      <c r="AU34" s="427"/>
      <c r="AV34" s="427"/>
      <c r="AW34" s="428"/>
      <c r="AX34" s="429"/>
      <c r="AY34" s="427"/>
      <c r="AZ34" s="427"/>
      <c r="BA34" s="427"/>
      <c r="BB34" s="428"/>
      <c r="BC34" s="434">
        <f>算数得点!AZ27</f>
        <v>0</v>
      </c>
      <c r="BD34" s="435">
        <f t="shared" si="1"/>
        <v>0</v>
      </c>
      <c r="BF34" s="344" t="s">
        <v>18</v>
      </c>
      <c r="BI34" s="447"/>
      <c r="BJ34" s="153"/>
    </row>
    <row r="35" spans="1:62" ht="12" customHeight="1">
      <c r="A35" s="790">
        <v>25</v>
      </c>
      <c r="B35" s="791"/>
      <c r="C35" s="379"/>
      <c r="D35" s="380"/>
      <c r="E35" s="381"/>
      <c r="F35" s="382"/>
      <c r="G35" s="383"/>
      <c r="H35" s="383"/>
      <c r="I35" s="384"/>
      <c r="J35" s="381"/>
      <c r="K35" s="382"/>
      <c r="L35" s="382"/>
      <c r="M35" s="382"/>
      <c r="N35" s="384"/>
      <c r="O35" s="381"/>
      <c r="P35" s="382"/>
      <c r="Q35" s="382"/>
      <c r="R35" s="382"/>
      <c r="S35" s="384"/>
      <c r="T35" s="385"/>
      <c r="U35" s="382"/>
      <c r="V35" s="382"/>
      <c r="W35" s="382"/>
      <c r="X35" s="384"/>
      <c r="Y35" s="386"/>
      <c r="Z35" s="382"/>
      <c r="AA35" s="383"/>
      <c r="AB35" s="382"/>
      <c r="AC35" s="384"/>
      <c r="AD35" s="381"/>
      <c r="AE35" s="382"/>
      <c r="AF35" s="383"/>
      <c r="AG35" s="382"/>
      <c r="AH35" s="384"/>
      <c r="AI35" s="386"/>
      <c r="AJ35" s="387"/>
      <c r="AK35" s="387"/>
      <c r="AL35" s="387"/>
      <c r="AM35" s="388"/>
      <c r="AN35" s="389"/>
      <c r="AO35" s="387"/>
      <c r="AP35" s="387"/>
      <c r="AQ35" s="387"/>
      <c r="AR35" s="390"/>
      <c r="AS35" s="391"/>
      <c r="AT35" s="387"/>
      <c r="AU35" s="387"/>
      <c r="AV35" s="387"/>
      <c r="AW35" s="388"/>
      <c r="AX35" s="389"/>
      <c r="AY35" s="387"/>
      <c r="AZ35" s="387"/>
      <c r="BA35" s="387"/>
      <c r="BB35" s="388"/>
      <c r="BC35" s="392">
        <f>算数得点!AZ28</f>
        <v>0</v>
      </c>
      <c r="BD35" s="393">
        <f t="shared" si="1"/>
        <v>0</v>
      </c>
      <c r="BF35" s="312" t="s">
        <v>174</v>
      </c>
      <c r="BG35" s="701" t="s">
        <v>175</v>
      </c>
      <c r="BH35" s="702"/>
      <c r="BI35" s="447"/>
      <c r="BJ35" s="153"/>
    </row>
    <row r="36" spans="1:62" ht="12" customHeight="1" thickBot="1">
      <c r="A36" s="728">
        <v>26</v>
      </c>
      <c r="B36" s="729"/>
      <c r="C36" s="394"/>
      <c r="D36" s="395"/>
      <c r="E36" s="396"/>
      <c r="F36" s="397"/>
      <c r="G36" s="398"/>
      <c r="H36" s="398"/>
      <c r="I36" s="399"/>
      <c r="J36" s="396"/>
      <c r="K36" s="397"/>
      <c r="L36" s="397"/>
      <c r="M36" s="397"/>
      <c r="N36" s="399"/>
      <c r="O36" s="396"/>
      <c r="P36" s="397"/>
      <c r="Q36" s="397"/>
      <c r="R36" s="397"/>
      <c r="S36" s="399"/>
      <c r="T36" s="400"/>
      <c r="U36" s="397"/>
      <c r="V36" s="397"/>
      <c r="W36" s="397"/>
      <c r="X36" s="399"/>
      <c r="Y36" s="401"/>
      <c r="Z36" s="397"/>
      <c r="AA36" s="398"/>
      <c r="AB36" s="397"/>
      <c r="AC36" s="399"/>
      <c r="AD36" s="396"/>
      <c r="AE36" s="397"/>
      <c r="AF36" s="398"/>
      <c r="AG36" s="397"/>
      <c r="AH36" s="399"/>
      <c r="AI36" s="401"/>
      <c r="AJ36" s="402"/>
      <c r="AK36" s="402"/>
      <c r="AL36" s="402"/>
      <c r="AM36" s="403"/>
      <c r="AN36" s="404"/>
      <c r="AO36" s="402"/>
      <c r="AP36" s="402"/>
      <c r="AQ36" s="402"/>
      <c r="AR36" s="405"/>
      <c r="AS36" s="406"/>
      <c r="AT36" s="402"/>
      <c r="AU36" s="402"/>
      <c r="AV36" s="402"/>
      <c r="AW36" s="403"/>
      <c r="AX36" s="404"/>
      <c r="AY36" s="402"/>
      <c r="AZ36" s="402"/>
      <c r="BA36" s="402"/>
      <c r="BB36" s="403"/>
      <c r="BC36" s="407">
        <f>算数得点!AZ29</f>
        <v>0</v>
      </c>
      <c r="BD36" s="408">
        <f t="shared" si="1"/>
        <v>0</v>
      </c>
      <c r="BF36" s="313" t="s">
        <v>177</v>
      </c>
      <c r="BG36" s="448" t="s">
        <v>176</v>
      </c>
      <c r="BH36" s="449"/>
      <c r="BI36" s="447"/>
      <c r="BJ36" s="153"/>
    </row>
    <row r="37" spans="1:62" ht="12" customHeight="1">
      <c r="A37" s="787">
        <v>27</v>
      </c>
      <c r="B37" s="788"/>
      <c r="C37" s="409"/>
      <c r="D37" s="380"/>
      <c r="E37" s="410"/>
      <c r="F37" s="411"/>
      <c r="G37" s="412"/>
      <c r="H37" s="412"/>
      <c r="I37" s="413"/>
      <c r="J37" s="410"/>
      <c r="K37" s="411"/>
      <c r="L37" s="411"/>
      <c r="M37" s="411"/>
      <c r="N37" s="413"/>
      <c r="O37" s="410"/>
      <c r="P37" s="411"/>
      <c r="Q37" s="411"/>
      <c r="R37" s="411"/>
      <c r="S37" s="413"/>
      <c r="T37" s="414"/>
      <c r="U37" s="411"/>
      <c r="V37" s="411"/>
      <c r="W37" s="411"/>
      <c r="X37" s="413"/>
      <c r="Y37" s="415"/>
      <c r="Z37" s="411"/>
      <c r="AA37" s="412"/>
      <c r="AB37" s="411"/>
      <c r="AC37" s="413"/>
      <c r="AD37" s="410"/>
      <c r="AE37" s="411"/>
      <c r="AF37" s="412"/>
      <c r="AG37" s="411"/>
      <c r="AH37" s="413"/>
      <c r="AI37" s="415"/>
      <c r="AJ37" s="412"/>
      <c r="AK37" s="412"/>
      <c r="AL37" s="412"/>
      <c r="AM37" s="413"/>
      <c r="AN37" s="416"/>
      <c r="AO37" s="412"/>
      <c r="AP37" s="412"/>
      <c r="AQ37" s="412"/>
      <c r="AR37" s="411"/>
      <c r="AS37" s="415"/>
      <c r="AT37" s="412"/>
      <c r="AU37" s="412"/>
      <c r="AV37" s="412"/>
      <c r="AW37" s="413"/>
      <c r="AX37" s="416"/>
      <c r="AY37" s="412"/>
      <c r="AZ37" s="412"/>
      <c r="BA37" s="412"/>
      <c r="BB37" s="413"/>
      <c r="BC37" s="417">
        <f>算数得点!AZ30</f>
        <v>0</v>
      </c>
      <c r="BD37" s="418">
        <f t="shared" si="1"/>
        <v>0</v>
      </c>
      <c r="BF37" s="450" t="s">
        <v>165</v>
      </c>
      <c r="BG37" s="783" t="s">
        <v>165</v>
      </c>
      <c r="BH37" s="784"/>
      <c r="BI37" s="447"/>
      <c r="BJ37" s="153"/>
    </row>
    <row r="38" spans="1:62" ht="12" customHeight="1" thickBot="1">
      <c r="A38" s="724">
        <v>28</v>
      </c>
      <c r="B38" s="725"/>
      <c r="C38" s="419"/>
      <c r="D38" s="420"/>
      <c r="E38" s="421"/>
      <c r="F38" s="422"/>
      <c r="G38" s="423"/>
      <c r="H38" s="423"/>
      <c r="I38" s="424"/>
      <c r="J38" s="421"/>
      <c r="K38" s="422"/>
      <c r="L38" s="422"/>
      <c r="M38" s="422"/>
      <c r="N38" s="424"/>
      <c r="O38" s="421"/>
      <c r="P38" s="422"/>
      <c r="Q38" s="422"/>
      <c r="R38" s="422"/>
      <c r="S38" s="424"/>
      <c r="T38" s="425"/>
      <c r="U38" s="422"/>
      <c r="V38" s="422"/>
      <c r="W38" s="422"/>
      <c r="X38" s="424"/>
      <c r="Y38" s="426"/>
      <c r="Z38" s="422"/>
      <c r="AA38" s="423"/>
      <c r="AB38" s="422"/>
      <c r="AC38" s="424"/>
      <c r="AD38" s="421"/>
      <c r="AE38" s="422"/>
      <c r="AF38" s="423"/>
      <c r="AG38" s="422"/>
      <c r="AH38" s="424"/>
      <c r="AI38" s="426"/>
      <c r="AJ38" s="427"/>
      <c r="AK38" s="427"/>
      <c r="AL38" s="427"/>
      <c r="AM38" s="428"/>
      <c r="AN38" s="429"/>
      <c r="AO38" s="427"/>
      <c r="AP38" s="427"/>
      <c r="AQ38" s="427"/>
      <c r="AR38" s="430"/>
      <c r="AS38" s="431"/>
      <c r="AT38" s="427"/>
      <c r="AU38" s="427"/>
      <c r="AV38" s="427"/>
      <c r="AW38" s="428"/>
      <c r="AX38" s="429"/>
      <c r="AY38" s="427"/>
      <c r="AZ38" s="427"/>
      <c r="BA38" s="427"/>
      <c r="BB38" s="428"/>
      <c r="BC38" s="392">
        <f>算数得点!AZ31</f>
        <v>0</v>
      </c>
      <c r="BD38" s="393">
        <f t="shared" si="1"/>
        <v>0</v>
      </c>
      <c r="BF38" s="313" t="s">
        <v>161</v>
      </c>
      <c r="BG38" s="783" t="s">
        <v>162</v>
      </c>
      <c r="BH38" s="784"/>
      <c r="BJ38" s="153"/>
    </row>
    <row r="39" spans="1:62" ht="12" customHeight="1" thickBot="1">
      <c r="A39" s="790">
        <v>29</v>
      </c>
      <c r="B39" s="791"/>
      <c r="C39" s="409"/>
      <c r="D39" s="380"/>
      <c r="E39" s="381"/>
      <c r="F39" s="382"/>
      <c r="G39" s="383"/>
      <c r="H39" s="383"/>
      <c r="I39" s="384"/>
      <c r="J39" s="381"/>
      <c r="K39" s="382"/>
      <c r="L39" s="382"/>
      <c r="M39" s="382"/>
      <c r="N39" s="384"/>
      <c r="O39" s="381"/>
      <c r="P39" s="382"/>
      <c r="Q39" s="382"/>
      <c r="R39" s="382"/>
      <c r="S39" s="384"/>
      <c r="T39" s="385"/>
      <c r="U39" s="382"/>
      <c r="V39" s="382"/>
      <c r="W39" s="382"/>
      <c r="X39" s="384"/>
      <c r="Y39" s="386"/>
      <c r="Z39" s="382"/>
      <c r="AA39" s="383"/>
      <c r="AB39" s="382"/>
      <c r="AC39" s="384"/>
      <c r="AD39" s="381"/>
      <c r="AE39" s="382"/>
      <c r="AF39" s="383"/>
      <c r="AG39" s="382"/>
      <c r="AH39" s="384"/>
      <c r="AI39" s="386"/>
      <c r="AJ39" s="387"/>
      <c r="AK39" s="387"/>
      <c r="AL39" s="387"/>
      <c r="AM39" s="388"/>
      <c r="AN39" s="389"/>
      <c r="AO39" s="387"/>
      <c r="AP39" s="387"/>
      <c r="AQ39" s="387"/>
      <c r="AR39" s="390"/>
      <c r="AS39" s="391"/>
      <c r="AT39" s="387"/>
      <c r="AU39" s="387"/>
      <c r="AV39" s="387"/>
      <c r="AW39" s="388"/>
      <c r="AX39" s="389"/>
      <c r="AY39" s="387"/>
      <c r="AZ39" s="387"/>
      <c r="BA39" s="387"/>
      <c r="BB39" s="388"/>
      <c r="BC39" s="432">
        <f>算数得点!AZ32</f>
        <v>0</v>
      </c>
      <c r="BD39" s="433">
        <f t="shared" si="1"/>
        <v>0</v>
      </c>
      <c r="BF39" s="451" t="s">
        <v>161</v>
      </c>
      <c r="BG39" s="785" t="s">
        <v>162</v>
      </c>
      <c r="BH39" s="786"/>
      <c r="BJ39" s="153"/>
    </row>
    <row r="40" spans="1:62" ht="12" customHeight="1" thickBot="1">
      <c r="A40" s="728">
        <v>30</v>
      </c>
      <c r="B40" s="729"/>
      <c r="C40" s="394"/>
      <c r="D40" s="395"/>
      <c r="E40" s="396"/>
      <c r="F40" s="397"/>
      <c r="G40" s="398"/>
      <c r="H40" s="398"/>
      <c r="I40" s="399"/>
      <c r="J40" s="396"/>
      <c r="K40" s="397"/>
      <c r="L40" s="397"/>
      <c r="M40" s="397"/>
      <c r="N40" s="399"/>
      <c r="O40" s="396"/>
      <c r="P40" s="397"/>
      <c r="Q40" s="397"/>
      <c r="R40" s="397"/>
      <c r="S40" s="399"/>
      <c r="T40" s="400"/>
      <c r="U40" s="397"/>
      <c r="V40" s="397"/>
      <c r="W40" s="397"/>
      <c r="X40" s="399"/>
      <c r="Y40" s="401"/>
      <c r="Z40" s="397"/>
      <c r="AA40" s="398"/>
      <c r="AB40" s="397"/>
      <c r="AC40" s="399"/>
      <c r="AD40" s="396"/>
      <c r="AE40" s="397"/>
      <c r="AF40" s="398"/>
      <c r="AG40" s="397"/>
      <c r="AH40" s="399"/>
      <c r="AI40" s="401"/>
      <c r="AJ40" s="402"/>
      <c r="AK40" s="402"/>
      <c r="AL40" s="402"/>
      <c r="AM40" s="403"/>
      <c r="AN40" s="404"/>
      <c r="AO40" s="402"/>
      <c r="AP40" s="402"/>
      <c r="AQ40" s="402"/>
      <c r="AR40" s="405"/>
      <c r="AS40" s="406"/>
      <c r="AT40" s="402"/>
      <c r="AU40" s="402"/>
      <c r="AV40" s="402"/>
      <c r="AW40" s="403"/>
      <c r="AX40" s="404"/>
      <c r="AY40" s="402"/>
      <c r="AZ40" s="402"/>
      <c r="BA40" s="402"/>
      <c r="BB40" s="403"/>
      <c r="BC40" s="407">
        <f>算数得点!AZ33</f>
        <v>0</v>
      </c>
      <c r="BD40" s="408">
        <f t="shared" si="1"/>
        <v>0</v>
      </c>
      <c r="BF40" s="452"/>
      <c r="BG40" s="453"/>
      <c r="BH40" s="454"/>
      <c r="BJ40" s="153"/>
    </row>
    <row r="41" spans="1:62" ht="12" customHeight="1" thickBot="1">
      <c r="A41" s="787">
        <v>31</v>
      </c>
      <c r="B41" s="788"/>
      <c r="C41" s="409"/>
      <c r="D41" s="380"/>
      <c r="E41" s="410"/>
      <c r="F41" s="411"/>
      <c r="G41" s="412"/>
      <c r="H41" s="412"/>
      <c r="I41" s="413"/>
      <c r="J41" s="410"/>
      <c r="K41" s="411"/>
      <c r="L41" s="411"/>
      <c r="M41" s="411"/>
      <c r="N41" s="413"/>
      <c r="O41" s="410"/>
      <c r="P41" s="411"/>
      <c r="Q41" s="411"/>
      <c r="R41" s="411"/>
      <c r="S41" s="413"/>
      <c r="T41" s="414"/>
      <c r="U41" s="411"/>
      <c r="V41" s="411"/>
      <c r="W41" s="411"/>
      <c r="X41" s="413"/>
      <c r="Y41" s="415"/>
      <c r="Z41" s="411"/>
      <c r="AA41" s="412"/>
      <c r="AB41" s="411"/>
      <c r="AC41" s="413"/>
      <c r="AD41" s="410"/>
      <c r="AE41" s="411"/>
      <c r="AF41" s="412"/>
      <c r="AG41" s="411"/>
      <c r="AH41" s="413"/>
      <c r="AI41" s="415"/>
      <c r="AJ41" s="412"/>
      <c r="AK41" s="412"/>
      <c r="AL41" s="412"/>
      <c r="AM41" s="413"/>
      <c r="AN41" s="416"/>
      <c r="AO41" s="412"/>
      <c r="AP41" s="412"/>
      <c r="AQ41" s="412"/>
      <c r="AR41" s="411"/>
      <c r="AS41" s="415"/>
      <c r="AT41" s="412"/>
      <c r="AU41" s="412"/>
      <c r="AV41" s="412"/>
      <c r="AW41" s="413"/>
      <c r="AX41" s="416"/>
      <c r="AY41" s="412"/>
      <c r="AZ41" s="412"/>
      <c r="BA41" s="412"/>
      <c r="BB41" s="413"/>
      <c r="BC41" s="417">
        <f>算数得点!AZ34</f>
        <v>0</v>
      </c>
      <c r="BD41" s="393">
        <f t="shared" si="1"/>
        <v>0</v>
      </c>
      <c r="BF41" s="455" t="s">
        <v>144</v>
      </c>
      <c r="BG41" s="456">
        <f>SUMPRODUCT((BF35:BF39&lt;&gt;"")*1)-COUNTIF(BF35:BF39,"-")</f>
        <v>2</v>
      </c>
    </row>
    <row r="42" spans="1:62" ht="12" customHeight="1" thickBot="1">
      <c r="A42" s="724">
        <v>32</v>
      </c>
      <c r="B42" s="725"/>
      <c r="C42" s="419"/>
      <c r="D42" s="420"/>
      <c r="E42" s="421"/>
      <c r="F42" s="422"/>
      <c r="G42" s="423"/>
      <c r="H42" s="423"/>
      <c r="I42" s="424"/>
      <c r="J42" s="421"/>
      <c r="K42" s="422"/>
      <c r="L42" s="422"/>
      <c r="M42" s="422"/>
      <c r="N42" s="424"/>
      <c r="O42" s="421"/>
      <c r="P42" s="422"/>
      <c r="Q42" s="422"/>
      <c r="R42" s="422"/>
      <c r="S42" s="424"/>
      <c r="T42" s="425"/>
      <c r="U42" s="422"/>
      <c r="V42" s="422"/>
      <c r="W42" s="422"/>
      <c r="X42" s="424"/>
      <c r="Y42" s="426"/>
      <c r="Z42" s="422"/>
      <c r="AA42" s="423"/>
      <c r="AB42" s="422"/>
      <c r="AC42" s="424"/>
      <c r="AD42" s="421"/>
      <c r="AE42" s="422"/>
      <c r="AF42" s="423"/>
      <c r="AG42" s="422"/>
      <c r="AH42" s="424"/>
      <c r="AI42" s="426"/>
      <c r="AJ42" s="427"/>
      <c r="AK42" s="427"/>
      <c r="AL42" s="427"/>
      <c r="AM42" s="428"/>
      <c r="AN42" s="429"/>
      <c r="AO42" s="427"/>
      <c r="AP42" s="427"/>
      <c r="AQ42" s="427"/>
      <c r="AR42" s="430"/>
      <c r="AS42" s="431"/>
      <c r="AT42" s="427"/>
      <c r="AU42" s="427"/>
      <c r="AV42" s="427"/>
      <c r="AW42" s="428"/>
      <c r="AX42" s="429"/>
      <c r="AY42" s="427"/>
      <c r="AZ42" s="427"/>
      <c r="BA42" s="427"/>
      <c r="BB42" s="428"/>
      <c r="BC42" s="434">
        <f>算数得点!AZ35</f>
        <v>0</v>
      </c>
      <c r="BD42" s="435">
        <f t="shared" si="1"/>
        <v>0</v>
      </c>
      <c r="BF42" s="452"/>
      <c r="BG42" s="453"/>
    </row>
    <row r="43" spans="1:62" ht="12" customHeight="1">
      <c r="A43" s="790">
        <v>33</v>
      </c>
      <c r="B43" s="791"/>
      <c r="C43" s="379"/>
      <c r="D43" s="380"/>
      <c r="E43" s="381"/>
      <c r="F43" s="382"/>
      <c r="G43" s="383"/>
      <c r="H43" s="383"/>
      <c r="I43" s="384"/>
      <c r="J43" s="381"/>
      <c r="K43" s="382"/>
      <c r="L43" s="382"/>
      <c r="M43" s="382"/>
      <c r="N43" s="384"/>
      <c r="O43" s="381"/>
      <c r="P43" s="382"/>
      <c r="Q43" s="382"/>
      <c r="R43" s="382"/>
      <c r="S43" s="384"/>
      <c r="T43" s="385"/>
      <c r="U43" s="382"/>
      <c r="V43" s="382"/>
      <c r="W43" s="382"/>
      <c r="X43" s="384"/>
      <c r="Y43" s="386"/>
      <c r="Z43" s="382"/>
      <c r="AA43" s="383"/>
      <c r="AB43" s="382"/>
      <c r="AC43" s="384"/>
      <c r="AD43" s="381"/>
      <c r="AE43" s="382"/>
      <c r="AF43" s="383"/>
      <c r="AG43" s="382"/>
      <c r="AH43" s="384"/>
      <c r="AI43" s="386"/>
      <c r="AJ43" s="387"/>
      <c r="AK43" s="387"/>
      <c r="AL43" s="387"/>
      <c r="AM43" s="388"/>
      <c r="AN43" s="389"/>
      <c r="AO43" s="387"/>
      <c r="AP43" s="387"/>
      <c r="AQ43" s="387"/>
      <c r="AR43" s="390"/>
      <c r="AS43" s="391"/>
      <c r="AT43" s="387"/>
      <c r="AU43" s="387"/>
      <c r="AV43" s="387"/>
      <c r="AW43" s="388"/>
      <c r="AX43" s="389"/>
      <c r="AY43" s="387"/>
      <c r="AZ43" s="387"/>
      <c r="BA43" s="387"/>
      <c r="BB43" s="388"/>
      <c r="BC43" s="392">
        <f>算数得点!AZ36</f>
        <v>0</v>
      </c>
      <c r="BD43" s="433">
        <f t="shared" si="1"/>
        <v>0</v>
      </c>
      <c r="BF43" s="452"/>
      <c r="BG43" s="453"/>
    </row>
    <row r="44" spans="1:62" ht="12" customHeight="1" thickBot="1">
      <c r="A44" s="728">
        <v>34</v>
      </c>
      <c r="B44" s="729"/>
      <c r="C44" s="394"/>
      <c r="D44" s="395"/>
      <c r="E44" s="396"/>
      <c r="F44" s="397"/>
      <c r="G44" s="398"/>
      <c r="H44" s="398"/>
      <c r="I44" s="399"/>
      <c r="J44" s="396"/>
      <c r="K44" s="397"/>
      <c r="L44" s="397"/>
      <c r="M44" s="397"/>
      <c r="N44" s="399"/>
      <c r="O44" s="396"/>
      <c r="P44" s="397"/>
      <c r="Q44" s="397"/>
      <c r="R44" s="397"/>
      <c r="S44" s="399"/>
      <c r="T44" s="400"/>
      <c r="U44" s="397"/>
      <c r="V44" s="397"/>
      <c r="W44" s="397"/>
      <c r="X44" s="399"/>
      <c r="Y44" s="401"/>
      <c r="Z44" s="397"/>
      <c r="AA44" s="398"/>
      <c r="AB44" s="397"/>
      <c r="AC44" s="399"/>
      <c r="AD44" s="396"/>
      <c r="AE44" s="397"/>
      <c r="AF44" s="398"/>
      <c r="AG44" s="397"/>
      <c r="AH44" s="399"/>
      <c r="AI44" s="401"/>
      <c r="AJ44" s="402"/>
      <c r="AK44" s="402"/>
      <c r="AL44" s="402"/>
      <c r="AM44" s="403"/>
      <c r="AN44" s="404"/>
      <c r="AO44" s="402"/>
      <c r="AP44" s="402"/>
      <c r="AQ44" s="402"/>
      <c r="AR44" s="405"/>
      <c r="AS44" s="406"/>
      <c r="AT44" s="402"/>
      <c r="AU44" s="402"/>
      <c r="AV44" s="402"/>
      <c r="AW44" s="403"/>
      <c r="AX44" s="404"/>
      <c r="AY44" s="402"/>
      <c r="AZ44" s="402"/>
      <c r="BA44" s="402"/>
      <c r="BB44" s="403"/>
      <c r="BC44" s="407">
        <f>算数得点!AZ37</f>
        <v>0</v>
      </c>
      <c r="BD44" s="393">
        <f t="shared" si="1"/>
        <v>0</v>
      </c>
      <c r="BF44" s="452"/>
      <c r="BG44" s="453"/>
    </row>
    <row r="45" spans="1:62" ht="12" customHeight="1">
      <c r="A45" s="787">
        <v>35</v>
      </c>
      <c r="B45" s="788"/>
      <c r="C45" s="409"/>
      <c r="D45" s="380"/>
      <c r="E45" s="410"/>
      <c r="F45" s="411"/>
      <c r="G45" s="412"/>
      <c r="H45" s="412"/>
      <c r="I45" s="413"/>
      <c r="J45" s="410"/>
      <c r="K45" s="411"/>
      <c r="L45" s="411"/>
      <c r="M45" s="411"/>
      <c r="N45" s="413"/>
      <c r="O45" s="410"/>
      <c r="P45" s="411"/>
      <c r="Q45" s="411"/>
      <c r="R45" s="411"/>
      <c r="S45" s="413"/>
      <c r="T45" s="414"/>
      <c r="U45" s="411"/>
      <c r="V45" s="411"/>
      <c r="W45" s="411"/>
      <c r="X45" s="413"/>
      <c r="Y45" s="415"/>
      <c r="Z45" s="411"/>
      <c r="AA45" s="412"/>
      <c r="AB45" s="411"/>
      <c r="AC45" s="413"/>
      <c r="AD45" s="410"/>
      <c r="AE45" s="411"/>
      <c r="AF45" s="412"/>
      <c r="AG45" s="411"/>
      <c r="AH45" s="413"/>
      <c r="AI45" s="415"/>
      <c r="AJ45" s="412"/>
      <c r="AK45" s="412"/>
      <c r="AL45" s="412"/>
      <c r="AM45" s="413"/>
      <c r="AN45" s="416"/>
      <c r="AO45" s="412"/>
      <c r="AP45" s="412"/>
      <c r="AQ45" s="412"/>
      <c r="AR45" s="411"/>
      <c r="AS45" s="415"/>
      <c r="AT45" s="412"/>
      <c r="AU45" s="412"/>
      <c r="AV45" s="412"/>
      <c r="AW45" s="413"/>
      <c r="AX45" s="416"/>
      <c r="AY45" s="412"/>
      <c r="AZ45" s="412"/>
      <c r="BA45" s="412"/>
      <c r="BB45" s="413"/>
      <c r="BC45" s="417">
        <f>算数得点!AZ38</f>
        <v>0</v>
      </c>
      <c r="BD45" s="418">
        <f t="shared" si="1"/>
        <v>0</v>
      </c>
    </row>
    <row r="46" spans="1:62" ht="12" customHeight="1" thickBot="1">
      <c r="A46" s="724">
        <v>36</v>
      </c>
      <c r="B46" s="725"/>
      <c r="C46" s="419"/>
      <c r="D46" s="420"/>
      <c r="E46" s="421"/>
      <c r="F46" s="422"/>
      <c r="G46" s="423"/>
      <c r="H46" s="423"/>
      <c r="I46" s="424"/>
      <c r="J46" s="421"/>
      <c r="K46" s="422"/>
      <c r="L46" s="422"/>
      <c r="M46" s="422"/>
      <c r="N46" s="424"/>
      <c r="O46" s="421"/>
      <c r="P46" s="422"/>
      <c r="Q46" s="422"/>
      <c r="R46" s="422"/>
      <c r="S46" s="424"/>
      <c r="T46" s="425"/>
      <c r="U46" s="422"/>
      <c r="V46" s="422"/>
      <c r="W46" s="422"/>
      <c r="X46" s="424"/>
      <c r="Y46" s="426"/>
      <c r="Z46" s="422"/>
      <c r="AA46" s="423"/>
      <c r="AB46" s="422"/>
      <c r="AC46" s="424"/>
      <c r="AD46" s="421"/>
      <c r="AE46" s="422"/>
      <c r="AF46" s="423"/>
      <c r="AG46" s="422"/>
      <c r="AH46" s="424"/>
      <c r="AI46" s="426"/>
      <c r="AJ46" s="427"/>
      <c r="AK46" s="427"/>
      <c r="AL46" s="427"/>
      <c r="AM46" s="428"/>
      <c r="AN46" s="429"/>
      <c r="AO46" s="427"/>
      <c r="AP46" s="427"/>
      <c r="AQ46" s="427"/>
      <c r="AR46" s="430"/>
      <c r="AS46" s="431"/>
      <c r="AT46" s="427"/>
      <c r="AU46" s="427"/>
      <c r="AV46" s="427"/>
      <c r="AW46" s="428"/>
      <c r="AX46" s="429"/>
      <c r="AY46" s="427"/>
      <c r="AZ46" s="427"/>
      <c r="BA46" s="427"/>
      <c r="BB46" s="428"/>
      <c r="BC46" s="392">
        <f>算数得点!AZ39</f>
        <v>0</v>
      </c>
      <c r="BD46" s="435">
        <f t="shared" si="1"/>
        <v>0</v>
      </c>
      <c r="BG46" s="457"/>
    </row>
    <row r="47" spans="1:62" ht="12" customHeight="1">
      <c r="A47" s="790">
        <v>37</v>
      </c>
      <c r="B47" s="791"/>
      <c r="C47" s="409"/>
      <c r="D47" s="380"/>
      <c r="E47" s="381"/>
      <c r="F47" s="382"/>
      <c r="G47" s="383"/>
      <c r="H47" s="383"/>
      <c r="I47" s="384"/>
      <c r="J47" s="381"/>
      <c r="K47" s="382"/>
      <c r="L47" s="382"/>
      <c r="M47" s="382"/>
      <c r="N47" s="384"/>
      <c r="O47" s="381"/>
      <c r="P47" s="382"/>
      <c r="Q47" s="382"/>
      <c r="R47" s="382"/>
      <c r="S47" s="384"/>
      <c r="T47" s="385"/>
      <c r="U47" s="382"/>
      <c r="V47" s="382"/>
      <c r="W47" s="382"/>
      <c r="X47" s="384"/>
      <c r="Y47" s="386"/>
      <c r="Z47" s="382"/>
      <c r="AA47" s="383"/>
      <c r="AB47" s="382"/>
      <c r="AC47" s="384"/>
      <c r="AD47" s="381"/>
      <c r="AE47" s="382"/>
      <c r="AF47" s="383"/>
      <c r="AG47" s="382"/>
      <c r="AH47" s="384"/>
      <c r="AI47" s="386"/>
      <c r="AJ47" s="387"/>
      <c r="AK47" s="387"/>
      <c r="AL47" s="387"/>
      <c r="AM47" s="388"/>
      <c r="AN47" s="389"/>
      <c r="AO47" s="387"/>
      <c r="AP47" s="387"/>
      <c r="AQ47" s="387"/>
      <c r="AR47" s="390"/>
      <c r="AS47" s="391"/>
      <c r="AT47" s="387"/>
      <c r="AU47" s="387"/>
      <c r="AV47" s="387"/>
      <c r="AW47" s="388"/>
      <c r="AX47" s="389"/>
      <c r="AY47" s="387"/>
      <c r="AZ47" s="387"/>
      <c r="BA47" s="387"/>
      <c r="BB47" s="388"/>
      <c r="BC47" s="458">
        <f>算数得点!AZ40</f>
        <v>0</v>
      </c>
      <c r="BD47" s="393">
        <f t="shared" si="1"/>
        <v>0</v>
      </c>
    </row>
    <row r="48" spans="1:62" ht="12" customHeight="1" thickBot="1">
      <c r="A48" s="728">
        <v>38</v>
      </c>
      <c r="B48" s="729"/>
      <c r="C48" s="394"/>
      <c r="D48" s="395"/>
      <c r="E48" s="396"/>
      <c r="F48" s="397"/>
      <c r="G48" s="398"/>
      <c r="H48" s="398"/>
      <c r="I48" s="399"/>
      <c r="J48" s="396"/>
      <c r="K48" s="397"/>
      <c r="L48" s="397"/>
      <c r="M48" s="397"/>
      <c r="N48" s="399"/>
      <c r="O48" s="396"/>
      <c r="P48" s="397"/>
      <c r="Q48" s="397"/>
      <c r="R48" s="397"/>
      <c r="S48" s="399"/>
      <c r="T48" s="400"/>
      <c r="U48" s="397"/>
      <c r="V48" s="397"/>
      <c r="W48" s="397"/>
      <c r="X48" s="399"/>
      <c r="Y48" s="401"/>
      <c r="Z48" s="397"/>
      <c r="AA48" s="398"/>
      <c r="AB48" s="397"/>
      <c r="AC48" s="399"/>
      <c r="AD48" s="396"/>
      <c r="AE48" s="397"/>
      <c r="AF48" s="398"/>
      <c r="AG48" s="397"/>
      <c r="AH48" s="399"/>
      <c r="AI48" s="401"/>
      <c r="AJ48" s="402"/>
      <c r="AK48" s="402"/>
      <c r="AL48" s="402"/>
      <c r="AM48" s="403"/>
      <c r="AN48" s="404"/>
      <c r="AO48" s="402"/>
      <c r="AP48" s="402"/>
      <c r="AQ48" s="402"/>
      <c r="AR48" s="405"/>
      <c r="AS48" s="406"/>
      <c r="AT48" s="402"/>
      <c r="AU48" s="402"/>
      <c r="AV48" s="402"/>
      <c r="AW48" s="403"/>
      <c r="AX48" s="404"/>
      <c r="AY48" s="402"/>
      <c r="AZ48" s="402"/>
      <c r="BA48" s="402"/>
      <c r="BB48" s="403"/>
      <c r="BC48" s="407">
        <f>算数得点!AZ41</f>
        <v>0</v>
      </c>
      <c r="BD48" s="408">
        <f t="shared" si="1"/>
        <v>0</v>
      </c>
    </row>
    <row r="49" spans="1:56" ht="12" customHeight="1">
      <c r="A49" s="787">
        <v>39</v>
      </c>
      <c r="B49" s="788"/>
      <c r="C49" s="409"/>
      <c r="D49" s="380"/>
      <c r="E49" s="410"/>
      <c r="F49" s="411"/>
      <c r="G49" s="412"/>
      <c r="H49" s="412"/>
      <c r="I49" s="413"/>
      <c r="J49" s="410"/>
      <c r="K49" s="411"/>
      <c r="L49" s="411"/>
      <c r="M49" s="411"/>
      <c r="N49" s="413"/>
      <c r="O49" s="410"/>
      <c r="P49" s="411"/>
      <c r="Q49" s="411"/>
      <c r="R49" s="411"/>
      <c r="S49" s="413"/>
      <c r="T49" s="414"/>
      <c r="U49" s="411"/>
      <c r="V49" s="411"/>
      <c r="W49" s="411"/>
      <c r="X49" s="413"/>
      <c r="Y49" s="415"/>
      <c r="Z49" s="411"/>
      <c r="AA49" s="412"/>
      <c r="AB49" s="411"/>
      <c r="AC49" s="413"/>
      <c r="AD49" s="410"/>
      <c r="AE49" s="411"/>
      <c r="AF49" s="412"/>
      <c r="AG49" s="411"/>
      <c r="AH49" s="413"/>
      <c r="AI49" s="415"/>
      <c r="AJ49" s="412"/>
      <c r="AK49" s="412"/>
      <c r="AL49" s="412"/>
      <c r="AM49" s="413"/>
      <c r="AN49" s="416"/>
      <c r="AO49" s="412"/>
      <c r="AP49" s="412"/>
      <c r="AQ49" s="412"/>
      <c r="AR49" s="411"/>
      <c r="AS49" s="415"/>
      <c r="AT49" s="412"/>
      <c r="AU49" s="412"/>
      <c r="AV49" s="412"/>
      <c r="AW49" s="413"/>
      <c r="AX49" s="416"/>
      <c r="AY49" s="412"/>
      <c r="AZ49" s="412"/>
      <c r="BA49" s="412"/>
      <c r="BB49" s="413"/>
      <c r="BC49" s="417">
        <f>算数得点!AZ42</f>
        <v>0</v>
      </c>
      <c r="BD49" s="418">
        <f t="shared" si="1"/>
        <v>0</v>
      </c>
    </row>
    <row r="50" spans="1:56" ht="12" customHeight="1" thickBot="1">
      <c r="A50" s="724">
        <v>40</v>
      </c>
      <c r="B50" s="725"/>
      <c r="C50" s="419"/>
      <c r="D50" s="420"/>
      <c r="E50" s="421"/>
      <c r="F50" s="422"/>
      <c r="G50" s="423"/>
      <c r="H50" s="423"/>
      <c r="I50" s="424"/>
      <c r="J50" s="421"/>
      <c r="K50" s="422"/>
      <c r="L50" s="422"/>
      <c r="M50" s="422"/>
      <c r="N50" s="424"/>
      <c r="O50" s="421"/>
      <c r="P50" s="422"/>
      <c r="Q50" s="422"/>
      <c r="R50" s="422"/>
      <c r="S50" s="424"/>
      <c r="T50" s="425"/>
      <c r="U50" s="422"/>
      <c r="V50" s="422"/>
      <c r="W50" s="422"/>
      <c r="X50" s="424"/>
      <c r="Y50" s="426"/>
      <c r="Z50" s="422"/>
      <c r="AA50" s="423"/>
      <c r="AB50" s="422"/>
      <c r="AC50" s="424"/>
      <c r="AD50" s="421"/>
      <c r="AE50" s="430"/>
      <c r="AF50" s="427"/>
      <c r="AG50" s="430"/>
      <c r="AH50" s="428"/>
      <c r="AI50" s="431"/>
      <c r="AJ50" s="427"/>
      <c r="AK50" s="427"/>
      <c r="AL50" s="427"/>
      <c r="AM50" s="428"/>
      <c r="AN50" s="429"/>
      <c r="AO50" s="427"/>
      <c r="AP50" s="427"/>
      <c r="AQ50" s="427"/>
      <c r="AR50" s="430"/>
      <c r="AS50" s="431"/>
      <c r="AT50" s="427"/>
      <c r="AU50" s="427"/>
      <c r="AV50" s="427"/>
      <c r="AW50" s="428"/>
      <c r="AX50" s="429"/>
      <c r="AY50" s="427"/>
      <c r="AZ50" s="427"/>
      <c r="BA50" s="427"/>
      <c r="BB50" s="428"/>
      <c r="BC50" s="459">
        <f>算数得点!AZ43</f>
        <v>0</v>
      </c>
      <c r="BD50" s="435">
        <f t="shared" si="1"/>
        <v>0</v>
      </c>
    </row>
    <row r="51" spans="1:56" ht="12" customHeight="1">
      <c r="A51" s="792">
        <v>41</v>
      </c>
      <c r="B51" s="793"/>
      <c r="C51" s="379"/>
      <c r="D51" s="380"/>
      <c r="E51" s="381"/>
      <c r="F51" s="382"/>
      <c r="G51" s="383"/>
      <c r="H51" s="383"/>
      <c r="I51" s="384"/>
      <c r="J51" s="381"/>
      <c r="K51" s="382"/>
      <c r="L51" s="382"/>
      <c r="M51" s="382"/>
      <c r="N51" s="384"/>
      <c r="O51" s="381"/>
      <c r="P51" s="382"/>
      <c r="Q51" s="382"/>
      <c r="R51" s="382"/>
      <c r="S51" s="384"/>
      <c r="T51" s="385"/>
      <c r="U51" s="382"/>
      <c r="V51" s="382"/>
      <c r="W51" s="382"/>
      <c r="X51" s="384"/>
      <c r="Y51" s="386"/>
      <c r="Z51" s="382"/>
      <c r="AA51" s="383"/>
      <c r="AB51" s="382"/>
      <c r="AC51" s="384"/>
      <c r="AD51" s="381"/>
      <c r="AE51" s="460"/>
      <c r="AF51" s="460"/>
      <c r="AG51" s="460"/>
      <c r="AH51" s="461"/>
      <c r="AI51" s="462"/>
      <c r="AJ51" s="460"/>
      <c r="AK51" s="460"/>
      <c r="AL51" s="460"/>
      <c r="AM51" s="463"/>
      <c r="AN51" s="462"/>
      <c r="AO51" s="460"/>
      <c r="AP51" s="460"/>
      <c r="AQ51" s="460"/>
      <c r="AR51" s="461"/>
      <c r="AS51" s="464"/>
      <c r="AT51" s="460"/>
      <c r="AU51" s="460"/>
      <c r="AV51" s="460"/>
      <c r="AW51" s="463"/>
      <c r="AX51" s="462"/>
      <c r="AY51" s="460"/>
      <c r="AZ51" s="460"/>
      <c r="BA51" s="460"/>
      <c r="BB51" s="460"/>
      <c r="BC51" s="465">
        <f>算数得点!AZ44</f>
        <v>0</v>
      </c>
      <c r="BD51" s="393">
        <f t="shared" si="1"/>
        <v>0</v>
      </c>
    </row>
    <row r="52" spans="1:56" ht="12" customHeight="1" thickBot="1">
      <c r="A52" s="728">
        <v>42</v>
      </c>
      <c r="B52" s="729"/>
      <c r="C52" s="394"/>
      <c r="D52" s="395"/>
      <c r="E52" s="396"/>
      <c r="F52" s="397"/>
      <c r="G52" s="398"/>
      <c r="H52" s="398"/>
      <c r="I52" s="399"/>
      <c r="J52" s="396"/>
      <c r="K52" s="397"/>
      <c r="L52" s="397"/>
      <c r="M52" s="397"/>
      <c r="N52" s="399"/>
      <c r="O52" s="396"/>
      <c r="P52" s="397"/>
      <c r="Q52" s="397"/>
      <c r="R52" s="397"/>
      <c r="S52" s="399"/>
      <c r="T52" s="400"/>
      <c r="U52" s="397"/>
      <c r="V52" s="397"/>
      <c r="W52" s="397"/>
      <c r="X52" s="399"/>
      <c r="Y52" s="401"/>
      <c r="Z52" s="397"/>
      <c r="AA52" s="398"/>
      <c r="AB52" s="397"/>
      <c r="AC52" s="399"/>
      <c r="AD52" s="396"/>
      <c r="AE52" s="398"/>
      <c r="AF52" s="398"/>
      <c r="AG52" s="398"/>
      <c r="AH52" s="399"/>
      <c r="AI52" s="401"/>
      <c r="AJ52" s="398"/>
      <c r="AK52" s="398"/>
      <c r="AL52" s="398"/>
      <c r="AM52" s="397"/>
      <c r="AN52" s="401"/>
      <c r="AO52" s="398"/>
      <c r="AP52" s="398"/>
      <c r="AQ52" s="398"/>
      <c r="AR52" s="399"/>
      <c r="AS52" s="466"/>
      <c r="AT52" s="398"/>
      <c r="AU52" s="398"/>
      <c r="AV52" s="398"/>
      <c r="AW52" s="397"/>
      <c r="AX52" s="401"/>
      <c r="AY52" s="398"/>
      <c r="AZ52" s="398"/>
      <c r="BA52" s="398"/>
      <c r="BB52" s="398"/>
      <c r="BC52" s="407">
        <f>算数得点!AZ45</f>
        <v>0</v>
      </c>
      <c r="BD52" s="408">
        <f t="shared" si="1"/>
        <v>0</v>
      </c>
    </row>
    <row r="53" spans="1:56" ht="12" customHeight="1">
      <c r="A53" s="769">
        <v>43</v>
      </c>
      <c r="B53" s="770"/>
      <c r="C53" s="409"/>
      <c r="D53" s="380"/>
      <c r="E53" s="410"/>
      <c r="F53" s="411"/>
      <c r="G53" s="412"/>
      <c r="H53" s="412"/>
      <c r="I53" s="413"/>
      <c r="J53" s="410"/>
      <c r="K53" s="411"/>
      <c r="L53" s="411"/>
      <c r="M53" s="411"/>
      <c r="N53" s="413"/>
      <c r="O53" s="410"/>
      <c r="P53" s="411"/>
      <c r="Q53" s="411"/>
      <c r="R53" s="411"/>
      <c r="S53" s="413"/>
      <c r="T53" s="414"/>
      <c r="U53" s="411"/>
      <c r="V53" s="411"/>
      <c r="W53" s="411"/>
      <c r="X53" s="413"/>
      <c r="Y53" s="415"/>
      <c r="Z53" s="411"/>
      <c r="AA53" s="412"/>
      <c r="AB53" s="411"/>
      <c r="AC53" s="413"/>
      <c r="AD53" s="410"/>
      <c r="AE53" s="412"/>
      <c r="AF53" s="412"/>
      <c r="AG53" s="412"/>
      <c r="AH53" s="413"/>
      <c r="AI53" s="415"/>
      <c r="AJ53" s="412"/>
      <c r="AK53" s="412"/>
      <c r="AL53" s="412"/>
      <c r="AM53" s="411"/>
      <c r="AN53" s="415"/>
      <c r="AO53" s="412"/>
      <c r="AP53" s="412"/>
      <c r="AQ53" s="412"/>
      <c r="AR53" s="413"/>
      <c r="AS53" s="416"/>
      <c r="AT53" s="412"/>
      <c r="AU53" s="412"/>
      <c r="AV53" s="412"/>
      <c r="AW53" s="411"/>
      <c r="AX53" s="415"/>
      <c r="AY53" s="412"/>
      <c r="AZ53" s="412"/>
      <c r="BA53" s="412"/>
      <c r="BB53" s="412"/>
      <c r="BC53" s="417">
        <f>算数得点!AZ46</f>
        <v>0</v>
      </c>
      <c r="BD53" s="393">
        <f t="shared" si="1"/>
        <v>0</v>
      </c>
    </row>
    <row r="54" spans="1:56" ht="12" customHeight="1" thickBot="1">
      <c r="A54" s="730">
        <v>44</v>
      </c>
      <c r="B54" s="731"/>
      <c r="C54" s="419"/>
      <c r="D54" s="420"/>
      <c r="E54" s="421"/>
      <c r="F54" s="422"/>
      <c r="G54" s="423"/>
      <c r="H54" s="423"/>
      <c r="I54" s="424"/>
      <c r="J54" s="421"/>
      <c r="K54" s="422"/>
      <c r="L54" s="422"/>
      <c r="M54" s="422"/>
      <c r="N54" s="424"/>
      <c r="O54" s="421"/>
      <c r="P54" s="422"/>
      <c r="Q54" s="422"/>
      <c r="R54" s="422"/>
      <c r="S54" s="424"/>
      <c r="T54" s="425"/>
      <c r="U54" s="422"/>
      <c r="V54" s="422"/>
      <c r="W54" s="422"/>
      <c r="X54" s="424"/>
      <c r="Y54" s="426"/>
      <c r="Z54" s="422"/>
      <c r="AA54" s="423"/>
      <c r="AB54" s="422"/>
      <c r="AC54" s="424"/>
      <c r="AD54" s="421"/>
      <c r="AE54" s="423"/>
      <c r="AF54" s="423"/>
      <c r="AG54" s="423"/>
      <c r="AH54" s="424"/>
      <c r="AI54" s="426"/>
      <c r="AJ54" s="427"/>
      <c r="AK54" s="427"/>
      <c r="AL54" s="427"/>
      <c r="AM54" s="430"/>
      <c r="AN54" s="431"/>
      <c r="AO54" s="427"/>
      <c r="AP54" s="427"/>
      <c r="AQ54" s="427"/>
      <c r="AR54" s="428"/>
      <c r="AS54" s="429"/>
      <c r="AT54" s="427"/>
      <c r="AU54" s="427"/>
      <c r="AV54" s="427"/>
      <c r="AW54" s="430"/>
      <c r="AX54" s="431"/>
      <c r="AY54" s="427"/>
      <c r="AZ54" s="427"/>
      <c r="BA54" s="427"/>
      <c r="BB54" s="427"/>
      <c r="BC54" s="434">
        <f>算数得点!AZ47</f>
        <v>0</v>
      </c>
      <c r="BD54" s="467">
        <f t="shared" si="1"/>
        <v>0</v>
      </c>
    </row>
    <row r="55" spans="1:56" ht="12" customHeight="1" thickBot="1">
      <c r="A55" s="794">
        <v>45</v>
      </c>
      <c r="B55" s="795"/>
      <c r="C55" s="468"/>
      <c r="D55" s="469"/>
      <c r="E55" s="470"/>
      <c r="F55" s="471"/>
      <c r="G55" s="471"/>
      <c r="H55" s="471"/>
      <c r="I55" s="472"/>
      <c r="J55" s="470"/>
      <c r="K55" s="471"/>
      <c r="L55" s="471"/>
      <c r="M55" s="471"/>
      <c r="N55" s="472"/>
      <c r="O55" s="470"/>
      <c r="P55" s="473"/>
      <c r="Q55" s="471"/>
      <c r="R55" s="471"/>
      <c r="S55" s="472"/>
      <c r="T55" s="470"/>
      <c r="U55" s="471"/>
      <c r="V55" s="473"/>
      <c r="W55" s="472"/>
      <c r="X55" s="474"/>
      <c r="Y55" s="473"/>
      <c r="Z55" s="472"/>
      <c r="AA55" s="471"/>
      <c r="AB55" s="471"/>
      <c r="AC55" s="472"/>
      <c r="AD55" s="470"/>
      <c r="AE55" s="471"/>
      <c r="AF55" s="471"/>
      <c r="AG55" s="471"/>
      <c r="AH55" s="474"/>
      <c r="AI55" s="470"/>
      <c r="AJ55" s="471"/>
      <c r="AK55" s="471"/>
      <c r="AL55" s="471"/>
      <c r="AM55" s="472"/>
      <c r="AN55" s="470"/>
      <c r="AO55" s="471"/>
      <c r="AP55" s="471"/>
      <c r="AQ55" s="471"/>
      <c r="AR55" s="474"/>
      <c r="AS55" s="473"/>
      <c r="AT55" s="471"/>
      <c r="AU55" s="471"/>
      <c r="AV55" s="471"/>
      <c r="AW55" s="472"/>
      <c r="AX55" s="470"/>
      <c r="AY55" s="471"/>
      <c r="AZ55" s="471"/>
      <c r="BA55" s="471"/>
      <c r="BB55" s="471"/>
      <c r="BC55" s="475">
        <f>算数得点!AZ48</f>
        <v>0</v>
      </c>
      <c r="BD55" s="476">
        <f t="shared" si="1"/>
        <v>0</v>
      </c>
    </row>
    <row r="56" spans="1:56" ht="14.25" customHeight="1" thickTop="1" thickBot="1">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row>
    <row r="57" spans="1:56" ht="14.25" customHeight="1" thickTop="1" thickBot="1">
      <c r="C57" s="344" t="s">
        <v>19</v>
      </c>
      <c r="E57" s="478">
        <v>1</v>
      </c>
      <c r="F57" s="479">
        <v>2</v>
      </c>
      <c r="G57" s="479">
        <v>3</v>
      </c>
      <c r="H57" s="479">
        <v>4</v>
      </c>
      <c r="I57" s="480">
        <v>5</v>
      </c>
      <c r="J57" s="478">
        <v>6</v>
      </c>
      <c r="K57" s="479">
        <v>7</v>
      </c>
      <c r="L57" s="479">
        <v>8</v>
      </c>
      <c r="M57" s="479">
        <v>9</v>
      </c>
      <c r="N57" s="481">
        <v>10</v>
      </c>
      <c r="O57" s="482">
        <v>11</v>
      </c>
      <c r="P57" s="482">
        <v>12</v>
      </c>
      <c r="Q57" s="479">
        <v>13</v>
      </c>
      <c r="R57" s="479">
        <v>14</v>
      </c>
      <c r="S57" s="480">
        <v>15</v>
      </c>
      <c r="T57" s="478">
        <v>16</v>
      </c>
      <c r="U57" s="479">
        <v>17</v>
      </c>
      <c r="V57" s="482">
        <v>18</v>
      </c>
      <c r="W57" s="480">
        <v>19</v>
      </c>
      <c r="X57" s="481">
        <v>20</v>
      </c>
      <c r="Y57" s="482">
        <v>21</v>
      </c>
      <c r="Z57" s="480">
        <v>22</v>
      </c>
      <c r="AA57" s="479">
        <v>23</v>
      </c>
      <c r="AB57" s="479">
        <v>24</v>
      </c>
      <c r="AC57" s="480">
        <v>25</v>
      </c>
      <c r="AD57" s="478">
        <v>26</v>
      </c>
      <c r="AE57" s="479">
        <v>27</v>
      </c>
      <c r="AF57" s="479">
        <v>28</v>
      </c>
      <c r="AG57" s="479">
        <v>29</v>
      </c>
      <c r="AH57" s="480">
        <v>30</v>
      </c>
      <c r="AI57" s="478">
        <v>31</v>
      </c>
      <c r="AJ57" s="479">
        <v>32</v>
      </c>
      <c r="AK57" s="479">
        <v>33</v>
      </c>
      <c r="AL57" s="479">
        <v>34</v>
      </c>
      <c r="AM57" s="480">
        <v>35</v>
      </c>
      <c r="AN57" s="478">
        <v>36</v>
      </c>
      <c r="AO57" s="479">
        <v>37</v>
      </c>
      <c r="AP57" s="479">
        <v>38</v>
      </c>
      <c r="AQ57" s="479">
        <v>39</v>
      </c>
      <c r="AR57" s="481">
        <v>40</v>
      </c>
      <c r="AS57" s="482">
        <v>41</v>
      </c>
      <c r="AT57" s="479">
        <v>42</v>
      </c>
      <c r="AU57" s="479">
        <v>43</v>
      </c>
      <c r="AV57" s="479">
        <v>44</v>
      </c>
      <c r="AW57" s="480">
        <v>45</v>
      </c>
      <c r="AX57" s="478">
        <v>46</v>
      </c>
      <c r="AY57" s="479">
        <v>47</v>
      </c>
      <c r="AZ57" s="479">
        <v>48</v>
      </c>
      <c r="BA57" s="479">
        <v>49</v>
      </c>
      <c r="BB57" s="483">
        <v>50</v>
      </c>
    </row>
    <row r="58" spans="1:56" ht="14.25" customHeight="1" thickTop="1" thickBot="1">
      <c r="C58" s="484" t="s">
        <v>20</v>
      </c>
      <c r="D58" s="485"/>
      <c r="E58" s="482">
        <f>COUNTIF(E11:E55,1)</f>
        <v>0</v>
      </c>
      <c r="F58" s="482">
        <f t="shared" ref="F58:BB58" si="2">COUNTIF(F11:F55,1)</f>
        <v>0</v>
      </c>
      <c r="G58" s="482">
        <f t="shared" si="2"/>
        <v>0</v>
      </c>
      <c r="H58" s="482">
        <f t="shared" si="2"/>
        <v>0</v>
      </c>
      <c r="I58" s="486">
        <f t="shared" si="2"/>
        <v>0</v>
      </c>
      <c r="J58" s="478">
        <f t="shared" si="2"/>
        <v>0</v>
      </c>
      <c r="K58" s="482">
        <f t="shared" si="2"/>
        <v>0</v>
      </c>
      <c r="L58" s="482">
        <f t="shared" si="2"/>
        <v>0</v>
      </c>
      <c r="M58" s="482">
        <f t="shared" si="2"/>
        <v>0</v>
      </c>
      <c r="N58" s="487">
        <f t="shared" si="2"/>
        <v>0</v>
      </c>
      <c r="O58" s="482">
        <f t="shared" si="2"/>
        <v>0</v>
      </c>
      <c r="P58" s="482">
        <f t="shared" si="2"/>
        <v>0</v>
      </c>
      <c r="Q58" s="482">
        <f t="shared" si="2"/>
        <v>0</v>
      </c>
      <c r="R58" s="482">
        <f t="shared" si="2"/>
        <v>0</v>
      </c>
      <c r="S58" s="486">
        <f t="shared" si="2"/>
        <v>0</v>
      </c>
      <c r="T58" s="478">
        <f t="shared" si="2"/>
        <v>0</v>
      </c>
      <c r="U58" s="482">
        <f t="shared" si="2"/>
        <v>0</v>
      </c>
      <c r="V58" s="482">
        <f t="shared" si="2"/>
        <v>0</v>
      </c>
      <c r="W58" s="482">
        <f t="shared" si="2"/>
        <v>0</v>
      </c>
      <c r="X58" s="487">
        <f t="shared" si="2"/>
        <v>0</v>
      </c>
      <c r="Y58" s="482">
        <f t="shared" si="2"/>
        <v>0</v>
      </c>
      <c r="Z58" s="482">
        <f t="shared" si="2"/>
        <v>0</v>
      </c>
      <c r="AA58" s="482">
        <f t="shared" si="2"/>
        <v>0</v>
      </c>
      <c r="AB58" s="482">
        <f t="shared" si="2"/>
        <v>0</v>
      </c>
      <c r="AC58" s="486">
        <f t="shared" si="2"/>
        <v>0</v>
      </c>
      <c r="AD58" s="478">
        <f t="shared" si="2"/>
        <v>0</v>
      </c>
      <c r="AE58" s="482">
        <f t="shared" si="2"/>
        <v>0</v>
      </c>
      <c r="AF58" s="482">
        <f t="shared" si="2"/>
        <v>0</v>
      </c>
      <c r="AG58" s="482">
        <f t="shared" si="2"/>
        <v>0</v>
      </c>
      <c r="AH58" s="487">
        <f t="shared" si="2"/>
        <v>0</v>
      </c>
      <c r="AI58" s="482">
        <f t="shared" si="2"/>
        <v>0</v>
      </c>
      <c r="AJ58" s="482">
        <f t="shared" si="2"/>
        <v>0</v>
      </c>
      <c r="AK58" s="482">
        <f t="shared" si="2"/>
        <v>0</v>
      </c>
      <c r="AL58" s="482">
        <f t="shared" si="2"/>
        <v>0</v>
      </c>
      <c r="AM58" s="486">
        <f t="shared" si="2"/>
        <v>0</v>
      </c>
      <c r="AN58" s="478">
        <f t="shared" si="2"/>
        <v>0</v>
      </c>
      <c r="AO58" s="482">
        <f t="shared" si="2"/>
        <v>0</v>
      </c>
      <c r="AP58" s="482">
        <f t="shared" si="2"/>
        <v>0</v>
      </c>
      <c r="AQ58" s="482">
        <f t="shared" si="2"/>
        <v>0</v>
      </c>
      <c r="AR58" s="487">
        <f t="shared" si="2"/>
        <v>0</v>
      </c>
      <c r="AS58" s="482">
        <f t="shared" si="2"/>
        <v>0</v>
      </c>
      <c r="AT58" s="482">
        <f t="shared" si="2"/>
        <v>0</v>
      </c>
      <c r="AU58" s="482">
        <f t="shared" si="2"/>
        <v>0</v>
      </c>
      <c r="AV58" s="482">
        <f t="shared" si="2"/>
        <v>0</v>
      </c>
      <c r="AW58" s="486">
        <f t="shared" si="2"/>
        <v>0</v>
      </c>
      <c r="AX58" s="478">
        <f t="shared" si="2"/>
        <v>0</v>
      </c>
      <c r="AY58" s="482">
        <f t="shared" si="2"/>
        <v>0</v>
      </c>
      <c r="AZ58" s="482">
        <f t="shared" si="2"/>
        <v>0</v>
      </c>
      <c r="BA58" s="482">
        <f t="shared" si="2"/>
        <v>0</v>
      </c>
      <c r="BB58" s="482">
        <f t="shared" si="2"/>
        <v>0</v>
      </c>
      <c r="BC58" s="488"/>
    </row>
    <row r="59" spans="1:56" ht="14.25" customHeight="1" thickBot="1">
      <c r="C59" s="489" t="s">
        <v>21</v>
      </c>
      <c r="D59" s="490"/>
      <c r="E59" s="491">
        <f>COUNTIF(E11:E55,2)</f>
        <v>0</v>
      </c>
      <c r="F59" s="491">
        <f t="shared" ref="F59:BB59" si="3">COUNTIF(F11:F55,2)</f>
        <v>0</v>
      </c>
      <c r="G59" s="491">
        <f t="shared" si="3"/>
        <v>0</v>
      </c>
      <c r="H59" s="491">
        <f t="shared" si="3"/>
        <v>0</v>
      </c>
      <c r="I59" s="492">
        <f t="shared" si="3"/>
        <v>0</v>
      </c>
      <c r="J59" s="493">
        <f t="shared" si="3"/>
        <v>0</v>
      </c>
      <c r="K59" s="491">
        <f t="shared" si="3"/>
        <v>0</v>
      </c>
      <c r="L59" s="491">
        <f t="shared" si="3"/>
        <v>0</v>
      </c>
      <c r="M59" s="491">
        <f t="shared" si="3"/>
        <v>0</v>
      </c>
      <c r="N59" s="494">
        <f t="shared" si="3"/>
        <v>0</v>
      </c>
      <c r="O59" s="491">
        <f t="shared" si="3"/>
        <v>0</v>
      </c>
      <c r="P59" s="491">
        <f t="shared" si="3"/>
        <v>0</v>
      </c>
      <c r="Q59" s="491">
        <f t="shared" si="3"/>
        <v>0</v>
      </c>
      <c r="R59" s="491">
        <f t="shared" si="3"/>
        <v>0</v>
      </c>
      <c r="S59" s="492">
        <f t="shared" si="3"/>
        <v>0</v>
      </c>
      <c r="T59" s="493">
        <f t="shared" si="3"/>
        <v>0</v>
      </c>
      <c r="U59" s="491">
        <f t="shared" si="3"/>
        <v>0</v>
      </c>
      <c r="V59" s="491">
        <f t="shared" si="3"/>
        <v>0</v>
      </c>
      <c r="W59" s="491">
        <f t="shared" si="3"/>
        <v>0</v>
      </c>
      <c r="X59" s="494">
        <f t="shared" si="3"/>
        <v>0</v>
      </c>
      <c r="Y59" s="491">
        <f t="shared" si="3"/>
        <v>0</v>
      </c>
      <c r="Z59" s="491">
        <f t="shared" si="3"/>
        <v>0</v>
      </c>
      <c r="AA59" s="491">
        <f t="shared" si="3"/>
        <v>0</v>
      </c>
      <c r="AB59" s="491">
        <f t="shared" si="3"/>
        <v>0</v>
      </c>
      <c r="AC59" s="492">
        <f t="shared" si="3"/>
        <v>0</v>
      </c>
      <c r="AD59" s="493">
        <f t="shared" si="3"/>
        <v>0</v>
      </c>
      <c r="AE59" s="491">
        <f t="shared" si="3"/>
        <v>0</v>
      </c>
      <c r="AF59" s="491">
        <f t="shared" si="3"/>
        <v>0</v>
      </c>
      <c r="AG59" s="491">
        <f t="shared" si="3"/>
        <v>0</v>
      </c>
      <c r="AH59" s="494">
        <f t="shared" si="3"/>
        <v>0</v>
      </c>
      <c r="AI59" s="491">
        <f t="shared" si="3"/>
        <v>0</v>
      </c>
      <c r="AJ59" s="491">
        <f t="shared" si="3"/>
        <v>0</v>
      </c>
      <c r="AK59" s="491">
        <f t="shared" si="3"/>
        <v>0</v>
      </c>
      <c r="AL59" s="491">
        <f t="shared" si="3"/>
        <v>0</v>
      </c>
      <c r="AM59" s="492">
        <f t="shared" si="3"/>
        <v>0</v>
      </c>
      <c r="AN59" s="493">
        <f t="shared" si="3"/>
        <v>0</v>
      </c>
      <c r="AO59" s="491">
        <f t="shared" si="3"/>
        <v>0</v>
      </c>
      <c r="AP59" s="491">
        <f t="shared" si="3"/>
        <v>0</v>
      </c>
      <c r="AQ59" s="491">
        <f t="shared" si="3"/>
        <v>0</v>
      </c>
      <c r="AR59" s="494">
        <f t="shared" si="3"/>
        <v>0</v>
      </c>
      <c r="AS59" s="491">
        <f t="shared" si="3"/>
        <v>0</v>
      </c>
      <c r="AT59" s="491">
        <f t="shared" si="3"/>
        <v>0</v>
      </c>
      <c r="AU59" s="491">
        <f t="shared" si="3"/>
        <v>0</v>
      </c>
      <c r="AV59" s="491">
        <f t="shared" si="3"/>
        <v>0</v>
      </c>
      <c r="AW59" s="492">
        <f t="shared" si="3"/>
        <v>0</v>
      </c>
      <c r="AX59" s="493">
        <f t="shared" si="3"/>
        <v>0</v>
      </c>
      <c r="AY59" s="491">
        <f t="shared" si="3"/>
        <v>0</v>
      </c>
      <c r="AZ59" s="491">
        <f t="shared" si="3"/>
        <v>0</v>
      </c>
      <c r="BA59" s="491">
        <f t="shared" si="3"/>
        <v>0</v>
      </c>
      <c r="BB59" s="491">
        <f t="shared" si="3"/>
        <v>0</v>
      </c>
      <c r="BC59" s="488"/>
    </row>
    <row r="60" spans="1:56" ht="14.25" customHeight="1" thickBot="1">
      <c r="C60" s="488" t="s">
        <v>22</v>
      </c>
      <c r="D60" s="495"/>
      <c r="E60" s="496">
        <f>COUNTIF(E11:E55,3)</f>
        <v>0</v>
      </c>
      <c r="F60" s="496">
        <f t="shared" ref="F60:BB60" si="4">COUNTIF(F11:F55,3)</f>
        <v>0</v>
      </c>
      <c r="G60" s="496">
        <f t="shared" si="4"/>
        <v>0</v>
      </c>
      <c r="H60" s="496">
        <f t="shared" si="4"/>
        <v>0</v>
      </c>
      <c r="I60" s="363">
        <f t="shared" si="4"/>
        <v>0</v>
      </c>
      <c r="J60" s="497">
        <f t="shared" si="4"/>
        <v>0</v>
      </c>
      <c r="K60" s="496">
        <f t="shared" si="4"/>
        <v>0</v>
      </c>
      <c r="L60" s="496">
        <f t="shared" si="4"/>
        <v>0</v>
      </c>
      <c r="M60" s="496">
        <f t="shared" si="4"/>
        <v>0</v>
      </c>
      <c r="N60" s="498">
        <f t="shared" si="4"/>
        <v>0</v>
      </c>
      <c r="O60" s="496">
        <f t="shared" si="4"/>
        <v>0</v>
      </c>
      <c r="P60" s="496">
        <f t="shared" si="4"/>
        <v>0</v>
      </c>
      <c r="Q60" s="496">
        <f t="shared" si="4"/>
        <v>0</v>
      </c>
      <c r="R60" s="496">
        <f t="shared" si="4"/>
        <v>0</v>
      </c>
      <c r="S60" s="363">
        <f t="shared" si="4"/>
        <v>0</v>
      </c>
      <c r="T60" s="497">
        <f t="shared" si="4"/>
        <v>0</v>
      </c>
      <c r="U60" s="496">
        <f t="shared" si="4"/>
        <v>0</v>
      </c>
      <c r="V60" s="496">
        <f t="shared" si="4"/>
        <v>0</v>
      </c>
      <c r="W60" s="496">
        <f t="shared" si="4"/>
        <v>0</v>
      </c>
      <c r="X60" s="498">
        <f t="shared" si="4"/>
        <v>0</v>
      </c>
      <c r="Y60" s="496">
        <f t="shared" si="4"/>
        <v>0</v>
      </c>
      <c r="Z60" s="496">
        <f t="shared" si="4"/>
        <v>0</v>
      </c>
      <c r="AA60" s="496">
        <f t="shared" si="4"/>
        <v>0</v>
      </c>
      <c r="AB60" s="496">
        <f t="shared" si="4"/>
        <v>0</v>
      </c>
      <c r="AC60" s="363">
        <f t="shared" si="4"/>
        <v>0</v>
      </c>
      <c r="AD60" s="497">
        <f t="shared" si="4"/>
        <v>0</v>
      </c>
      <c r="AE60" s="496">
        <f t="shared" si="4"/>
        <v>0</v>
      </c>
      <c r="AF60" s="496">
        <f t="shared" si="4"/>
        <v>0</v>
      </c>
      <c r="AG60" s="496">
        <f t="shared" si="4"/>
        <v>0</v>
      </c>
      <c r="AH60" s="498">
        <f t="shared" si="4"/>
        <v>0</v>
      </c>
      <c r="AI60" s="496">
        <f t="shared" si="4"/>
        <v>0</v>
      </c>
      <c r="AJ60" s="496">
        <f t="shared" si="4"/>
        <v>0</v>
      </c>
      <c r="AK60" s="496">
        <f t="shared" si="4"/>
        <v>0</v>
      </c>
      <c r="AL60" s="496">
        <f t="shared" si="4"/>
        <v>0</v>
      </c>
      <c r="AM60" s="363">
        <f t="shared" si="4"/>
        <v>0</v>
      </c>
      <c r="AN60" s="497">
        <f t="shared" si="4"/>
        <v>0</v>
      </c>
      <c r="AO60" s="496">
        <f t="shared" si="4"/>
        <v>0</v>
      </c>
      <c r="AP60" s="496">
        <f t="shared" si="4"/>
        <v>0</v>
      </c>
      <c r="AQ60" s="496">
        <f t="shared" si="4"/>
        <v>0</v>
      </c>
      <c r="AR60" s="498">
        <f t="shared" si="4"/>
        <v>0</v>
      </c>
      <c r="AS60" s="496">
        <f t="shared" si="4"/>
        <v>0</v>
      </c>
      <c r="AT60" s="496">
        <f t="shared" si="4"/>
        <v>0</v>
      </c>
      <c r="AU60" s="496">
        <f t="shared" si="4"/>
        <v>0</v>
      </c>
      <c r="AV60" s="496">
        <f t="shared" si="4"/>
        <v>0</v>
      </c>
      <c r="AW60" s="363">
        <f t="shared" si="4"/>
        <v>0</v>
      </c>
      <c r="AX60" s="497">
        <f t="shared" si="4"/>
        <v>0</v>
      </c>
      <c r="AY60" s="496">
        <f t="shared" si="4"/>
        <v>0</v>
      </c>
      <c r="AZ60" s="496">
        <f t="shared" si="4"/>
        <v>0</v>
      </c>
      <c r="BA60" s="496">
        <f t="shared" si="4"/>
        <v>0</v>
      </c>
      <c r="BB60" s="496">
        <f t="shared" si="4"/>
        <v>0</v>
      </c>
      <c r="BC60" s="488"/>
    </row>
    <row r="61" spans="1:56" ht="15" thickTop="1" thickBot="1">
      <c r="C61" s="499" t="s">
        <v>23</v>
      </c>
      <c r="D61" s="500"/>
      <c r="E61" s="501">
        <f>SUM(E58:E60)</f>
        <v>0</v>
      </c>
      <c r="F61" s="501">
        <f t="shared" ref="F61:BB61" si="5">SUM(F58:F60)</f>
        <v>0</v>
      </c>
      <c r="G61" s="501">
        <f t="shared" si="5"/>
        <v>0</v>
      </c>
      <c r="H61" s="502">
        <f t="shared" si="5"/>
        <v>0</v>
      </c>
      <c r="I61" s="503">
        <f t="shared" si="5"/>
        <v>0</v>
      </c>
      <c r="J61" s="504">
        <f t="shared" si="5"/>
        <v>0</v>
      </c>
      <c r="K61" s="501">
        <f t="shared" si="5"/>
        <v>0</v>
      </c>
      <c r="L61" s="501">
        <f t="shared" si="5"/>
        <v>0</v>
      </c>
      <c r="M61" s="501">
        <f t="shared" si="5"/>
        <v>0</v>
      </c>
      <c r="N61" s="505">
        <f t="shared" si="5"/>
        <v>0</v>
      </c>
      <c r="O61" s="501">
        <f t="shared" si="5"/>
        <v>0</v>
      </c>
      <c r="P61" s="501">
        <f t="shared" si="5"/>
        <v>0</v>
      </c>
      <c r="Q61" s="501">
        <f t="shared" si="5"/>
        <v>0</v>
      </c>
      <c r="R61" s="501">
        <f t="shared" si="5"/>
        <v>0</v>
      </c>
      <c r="S61" s="502">
        <f t="shared" si="5"/>
        <v>0</v>
      </c>
      <c r="T61" s="504">
        <f t="shared" si="5"/>
        <v>0</v>
      </c>
      <c r="U61" s="501">
        <f t="shared" si="5"/>
        <v>0</v>
      </c>
      <c r="V61" s="501">
        <f t="shared" si="5"/>
        <v>0</v>
      </c>
      <c r="W61" s="501">
        <f t="shared" si="5"/>
        <v>0</v>
      </c>
      <c r="X61" s="505">
        <f t="shared" si="5"/>
        <v>0</v>
      </c>
      <c r="Y61" s="501">
        <f t="shared" si="5"/>
        <v>0</v>
      </c>
      <c r="Z61" s="501">
        <f t="shared" si="5"/>
        <v>0</v>
      </c>
      <c r="AA61" s="501">
        <f t="shared" si="5"/>
        <v>0</v>
      </c>
      <c r="AB61" s="501">
        <f t="shared" si="5"/>
        <v>0</v>
      </c>
      <c r="AC61" s="502">
        <f t="shared" si="5"/>
        <v>0</v>
      </c>
      <c r="AD61" s="504">
        <f t="shared" si="5"/>
        <v>0</v>
      </c>
      <c r="AE61" s="501">
        <f t="shared" si="5"/>
        <v>0</v>
      </c>
      <c r="AF61" s="501">
        <f t="shared" si="5"/>
        <v>0</v>
      </c>
      <c r="AG61" s="501">
        <f t="shared" si="5"/>
        <v>0</v>
      </c>
      <c r="AH61" s="505">
        <f t="shared" si="5"/>
        <v>0</v>
      </c>
      <c r="AI61" s="501">
        <f t="shared" si="5"/>
        <v>0</v>
      </c>
      <c r="AJ61" s="501">
        <f t="shared" si="5"/>
        <v>0</v>
      </c>
      <c r="AK61" s="501">
        <f t="shared" si="5"/>
        <v>0</v>
      </c>
      <c r="AL61" s="501">
        <f t="shared" si="5"/>
        <v>0</v>
      </c>
      <c r="AM61" s="502">
        <f t="shared" si="5"/>
        <v>0</v>
      </c>
      <c r="AN61" s="504">
        <f t="shared" si="5"/>
        <v>0</v>
      </c>
      <c r="AO61" s="501">
        <f t="shared" si="5"/>
        <v>0</v>
      </c>
      <c r="AP61" s="501">
        <f t="shared" si="5"/>
        <v>0</v>
      </c>
      <c r="AQ61" s="501">
        <f t="shared" si="5"/>
        <v>0</v>
      </c>
      <c r="AR61" s="505">
        <f t="shared" si="5"/>
        <v>0</v>
      </c>
      <c r="AS61" s="501">
        <f t="shared" si="5"/>
        <v>0</v>
      </c>
      <c r="AT61" s="501">
        <f t="shared" si="5"/>
        <v>0</v>
      </c>
      <c r="AU61" s="501">
        <f t="shared" si="5"/>
        <v>0</v>
      </c>
      <c r="AV61" s="501">
        <f t="shared" si="5"/>
        <v>0</v>
      </c>
      <c r="AW61" s="502">
        <f t="shared" si="5"/>
        <v>0</v>
      </c>
      <c r="AX61" s="504">
        <f t="shared" si="5"/>
        <v>0</v>
      </c>
      <c r="AY61" s="501">
        <f t="shared" si="5"/>
        <v>0</v>
      </c>
      <c r="AZ61" s="501">
        <f t="shared" si="5"/>
        <v>0</v>
      </c>
      <c r="BA61" s="501">
        <f t="shared" si="5"/>
        <v>0</v>
      </c>
      <c r="BB61" s="501">
        <f t="shared" si="5"/>
        <v>0</v>
      </c>
      <c r="BC61" s="488"/>
    </row>
    <row r="62" spans="1:56" ht="15.95" customHeight="1" thickTop="1" thickBot="1">
      <c r="F62" s="506"/>
      <c r="G62" s="506"/>
      <c r="H62" s="506"/>
      <c r="I62" s="477"/>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row>
    <row r="63" spans="1:56" ht="15.95" customHeight="1" thickTop="1" thickBot="1">
      <c r="C63" s="477" t="s">
        <v>24</v>
      </c>
      <c r="D63" s="507"/>
      <c r="E63" s="504">
        <f t="shared" ref="E63:BB63" si="6">E57</f>
        <v>1</v>
      </c>
      <c r="F63" s="508">
        <f t="shared" si="6"/>
        <v>2</v>
      </c>
      <c r="G63" s="508">
        <f t="shared" si="6"/>
        <v>3</v>
      </c>
      <c r="H63" s="508">
        <f t="shared" si="6"/>
        <v>4</v>
      </c>
      <c r="I63" s="509">
        <f t="shared" si="6"/>
        <v>5</v>
      </c>
      <c r="J63" s="504">
        <f t="shared" si="6"/>
        <v>6</v>
      </c>
      <c r="K63" s="508">
        <f t="shared" si="6"/>
        <v>7</v>
      </c>
      <c r="L63" s="508">
        <f t="shared" si="6"/>
        <v>8</v>
      </c>
      <c r="M63" s="508">
        <f t="shared" si="6"/>
        <v>9</v>
      </c>
      <c r="N63" s="509">
        <f t="shared" si="6"/>
        <v>10</v>
      </c>
      <c r="O63" s="504">
        <f t="shared" si="6"/>
        <v>11</v>
      </c>
      <c r="P63" s="501">
        <f t="shared" si="6"/>
        <v>12</v>
      </c>
      <c r="Q63" s="508">
        <f t="shared" si="6"/>
        <v>13</v>
      </c>
      <c r="R63" s="508">
        <f t="shared" si="6"/>
        <v>14</v>
      </c>
      <c r="S63" s="509">
        <f t="shared" si="6"/>
        <v>15</v>
      </c>
      <c r="T63" s="504">
        <f t="shared" si="6"/>
        <v>16</v>
      </c>
      <c r="U63" s="508">
        <f t="shared" si="6"/>
        <v>17</v>
      </c>
      <c r="V63" s="501">
        <f t="shared" si="6"/>
        <v>18</v>
      </c>
      <c r="W63" s="509">
        <f t="shared" si="6"/>
        <v>19</v>
      </c>
      <c r="X63" s="503">
        <f t="shared" si="6"/>
        <v>20</v>
      </c>
      <c r="Y63" s="501">
        <f t="shared" si="6"/>
        <v>21</v>
      </c>
      <c r="Z63" s="509">
        <f t="shared" si="6"/>
        <v>22</v>
      </c>
      <c r="AA63" s="508">
        <f t="shared" si="6"/>
        <v>23</v>
      </c>
      <c r="AB63" s="508">
        <f t="shared" si="6"/>
        <v>24</v>
      </c>
      <c r="AC63" s="509">
        <f t="shared" si="6"/>
        <v>25</v>
      </c>
      <c r="AD63" s="504">
        <f t="shared" si="6"/>
        <v>26</v>
      </c>
      <c r="AE63" s="508">
        <f t="shared" si="6"/>
        <v>27</v>
      </c>
      <c r="AF63" s="508">
        <f t="shared" si="6"/>
        <v>28</v>
      </c>
      <c r="AG63" s="508">
        <f t="shared" si="6"/>
        <v>29</v>
      </c>
      <c r="AH63" s="509">
        <f t="shared" si="6"/>
        <v>30</v>
      </c>
      <c r="AI63" s="504">
        <f t="shared" si="6"/>
        <v>31</v>
      </c>
      <c r="AJ63" s="508">
        <f t="shared" si="6"/>
        <v>32</v>
      </c>
      <c r="AK63" s="508">
        <f t="shared" si="6"/>
        <v>33</v>
      </c>
      <c r="AL63" s="508">
        <f t="shared" si="6"/>
        <v>34</v>
      </c>
      <c r="AM63" s="503">
        <f t="shared" si="6"/>
        <v>35</v>
      </c>
      <c r="AN63" s="501">
        <f t="shared" si="6"/>
        <v>36</v>
      </c>
      <c r="AO63" s="508">
        <f t="shared" si="6"/>
        <v>37</v>
      </c>
      <c r="AP63" s="508">
        <f t="shared" si="6"/>
        <v>38</v>
      </c>
      <c r="AQ63" s="508">
        <f t="shared" si="6"/>
        <v>39</v>
      </c>
      <c r="AR63" s="503">
        <f t="shared" si="6"/>
        <v>40</v>
      </c>
      <c r="AS63" s="504">
        <f t="shared" si="6"/>
        <v>41</v>
      </c>
      <c r="AT63" s="508">
        <f t="shared" si="6"/>
        <v>42</v>
      </c>
      <c r="AU63" s="508">
        <f t="shared" si="6"/>
        <v>43</v>
      </c>
      <c r="AV63" s="508">
        <f t="shared" si="6"/>
        <v>44</v>
      </c>
      <c r="AW63" s="503">
        <f t="shared" si="6"/>
        <v>45</v>
      </c>
      <c r="AX63" s="504">
        <f t="shared" si="6"/>
        <v>46</v>
      </c>
      <c r="AY63" s="508">
        <f t="shared" si="6"/>
        <v>47</v>
      </c>
      <c r="AZ63" s="508">
        <f t="shared" si="6"/>
        <v>48</v>
      </c>
      <c r="BA63" s="508">
        <f t="shared" si="6"/>
        <v>49</v>
      </c>
      <c r="BB63" s="483">
        <f t="shared" si="6"/>
        <v>50</v>
      </c>
    </row>
    <row r="64" spans="1:56" ht="15.95" customHeight="1" thickTop="1" thickBot="1">
      <c r="C64" s="484" t="str">
        <f>C58</f>
        <v>正答</v>
      </c>
      <c r="D64" s="485"/>
      <c r="E64" s="510" t="e">
        <f t="shared" ref="E64:BB64" si="7">E58/E61</f>
        <v>#DIV/0!</v>
      </c>
      <c r="F64" s="511" t="e">
        <f t="shared" si="7"/>
        <v>#DIV/0!</v>
      </c>
      <c r="G64" s="511" t="e">
        <f t="shared" si="7"/>
        <v>#DIV/0!</v>
      </c>
      <c r="H64" s="511" t="e">
        <f t="shared" si="7"/>
        <v>#DIV/0!</v>
      </c>
      <c r="I64" s="512" t="e">
        <f t="shared" si="7"/>
        <v>#DIV/0!</v>
      </c>
      <c r="J64" s="510" t="e">
        <f t="shared" si="7"/>
        <v>#DIV/0!</v>
      </c>
      <c r="K64" s="511" t="e">
        <f t="shared" si="7"/>
        <v>#DIV/0!</v>
      </c>
      <c r="L64" s="511" t="e">
        <f t="shared" si="7"/>
        <v>#DIV/0!</v>
      </c>
      <c r="M64" s="511" t="e">
        <f t="shared" si="7"/>
        <v>#DIV/0!</v>
      </c>
      <c r="N64" s="512" t="e">
        <f t="shared" si="7"/>
        <v>#DIV/0!</v>
      </c>
      <c r="O64" s="510" t="e">
        <f t="shared" si="7"/>
        <v>#DIV/0!</v>
      </c>
      <c r="P64" s="513" t="e">
        <f t="shared" si="7"/>
        <v>#DIV/0!</v>
      </c>
      <c r="Q64" s="511" t="e">
        <f t="shared" si="7"/>
        <v>#DIV/0!</v>
      </c>
      <c r="R64" s="511" t="e">
        <f t="shared" si="7"/>
        <v>#DIV/0!</v>
      </c>
      <c r="S64" s="512" t="e">
        <f t="shared" si="7"/>
        <v>#DIV/0!</v>
      </c>
      <c r="T64" s="510" t="e">
        <f t="shared" si="7"/>
        <v>#DIV/0!</v>
      </c>
      <c r="U64" s="511" t="e">
        <f t="shared" si="7"/>
        <v>#DIV/0!</v>
      </c>
      <c r="V64" s="513" t="e">
        <f t="shared" si="7"/>
        <v>#DIV/0!</v>
      </c>
      <c r="W64" s="512" t="e">
        <f t="shared" si="7"/>
        <v>#DIV/0!</v>
      </c>
      <c r="X64" s="514" t="e">
        <f t="shared" si="7"/>
        <v>#DIV/0!</v>
      </c>
      <c r="Y64" s="513" t="e">
        <f t="shared" si="7"/>
        <v>#DIV/0!</v>
      </c>
      <c r="Z64" s="512" t="e">
        <f t="shared" si="7"/>
        <v>#DIV/0!</v>
      </c>
      <c r="AA64" s="511" t="e">
        <f t="shared" si="7"/>
        <v>#DIV/0!</v>
      </c>
      <c r="AB64" s="511" t="e">
        <f t="shared" si="7"/>
        <v>#DIV/0!</v>
      </c>
      <c r="AC64" s="512" t="e">
        <f t="shared" si="7"/>
        <v>#DIV/0!</v>
      </c>
      <c r="AD64" s="510" t="e">
        <f t="shared" si="7"/>
        <v>#DIV/0!</v>
      </c>
      <c r="AE64" s="511" t="e">
        <f t="shared" si="7"/>
        <v>#DIV/0!</v>
      </c>
      <c r="AF64" s="511" t="e">
        <f t="shared" si="7"/>
        <v>#DIV/0!</v>
      </c>
      <c r="AG64" s="511" t="e">
        <f t="shared" si="7"/>
        <v>#DIV/0!</v>
      </c>
      <c r="AH64" s="512" t="e">
        <f t="shared" si="7"/>
        <v>#DIV/0!</v>
      </c>
      <c r="AI64" s="510" t="e">
        <f t="shared" si="7"/>
        <v>#DIV/0!</v>
      </c>
      <c r="AJ64" s="511" t="e">
        <f t="shared" si="7"/>
        <v>#DIV/0!</v>
      </c>
      <c r="AK64" s="511" t="e">
        <f t="shared" si="7"/>
        <v>#DIV/0!</v>
      </c>
      <c r="AL64" s="511" t="e">
        <f t="shared" si="7"/>
        <v>#DIV/0!</v>
      </c>
      <c r="AM64" s="514" t="e">
        <f t="shared" si="7"/>
        <v>#DIV/0!</v>
      </c>
      <c r="AN64" s="513" t="e">
        <f t="shared" si="7"/>
        <v>#DIV/0!</v>
      </c>
      <c r="AO64" s="511" t="e">
        <f t="shared" si="7"/>
        <v>#DIV/0!</v>
      </c>
      <c r="AP64" s="511" t="e">
        <f t="shared" si="7"/>
        <v>#DIV/0!</v>
      </c>
      <c r="AQ64" s="511" t="e">
        <f t="shared" si="7"/>
        <v>#DIV/0!</v>
      </c>
      <c r="AR64" s="514" t="e">
        <f t="shared" si="7"/>
        <v>#DIV/0!</v>
      </c>
      <c r="AS64" s="510" t="e">
        <f t="shared" si="7"/>
        <v>#DIV/0!</v>
      </c>
      <c r="AT64" s="511" t="e">
        <f t="shared" si="7"/>
        <v>#DIV/0!</v>
      </c>
      <c r="AU64" s="511" t="e">
        <f t="shared" si="7"/>
        <v>#DIV/0!</v>
      </c>
      <c r="AV64" s="511" t="e">
        <f t="shared" si="7"/>
        <v>#DIV/0!</v>
      </c>
      <c r="AW64" s="514" t="e">
        <f t="shared" si="7"/>
        <v>#DIV/0!</v>
      </c>
      <c r="AX64" s="510" t="e">
        <f t="shared" si="7"/>
        <v>#DIV/0!</v>
      </c>
      <c r="AY64" s="511" t="e">
        <f t="shared" si="7"/>
        <v>#DIV/0!</v>
      </c>
      <c r="AZ64" s="511" t="e">
        <f t="shared" si="7"/>
        <v>#DIV/0!</v>
      </c>
      <c r="BA64" s="511" t="e">
        <f t="shared" si="7"/>
        <v>#DIV/0!</v>
      </c>
      <c r="BB64" s="515" t="e">
        <f t="shared" si="7"/>
        <v>#DIV/0!</v>
      </c>
    </row>
    <row r="65" spans="3:54" ht="15" customHeight="1" thickBot="1">
      <c r="C65" s="489" t="str">
        <f>C59</f>
        <v>誤答</v>
      </c>
      <c r="D65" s="490"/>
      <c r="E65" s="516" t="e">
        <f t="shared" ref="E65:BB65" si="8">E59/E61</f>
        <v>#DIV/0!</v>
      </c>
      <c r="F65" s="517" t="e">
        <f t="shared" si="8"/>
        <v>#DIV/0!</v>
      </c>
      <c r="G65" s="517" t="e">
        <f t="shared" si="8"/>
        <v>#DIV/0!</v>
      </c>
      <c r="H65" s="517" t="e">
        <f t="shared" si="8"/>
        <v>#DIV/0!</v>
      </c>
      <c r="I65" s="518" t="e">
        <f t="shared" si="8"/>
        <v>#DIV/0!</v>
      </c>
      <c r="J65" s="516" t="e">
        <f t="shared" si="8"/>
        <v>#DIV/0!</v>
      </c>
      <c r="K65" s="517" t="e">
        <f t="shared" si="8"/>
        <v>#DIV/0!</v>
      </c>
      <c r="L65" s="517" t="e">
        <f t="shared" si="8"/>
        <v>#DIV/0!</v>
      </c>
      <c r="M65" s="517" t="e">
        <f t="shared" si="8"/>
        <v>#DIV/0!</v>
      </c>
      <c r="N65" s="518" t="e">
        <f t="shared" si="8"/>
        <v>#DIV/0!</v>
      </c>
      <c r="O65" s="516" t="e">
        <f t="shared" si="8"/>
        <v>#DIV/0!</v>
      </c>
      <c r="P65" s="519" t="e">
        <f t="shared" si="8"/>
        <v>#DIV/0!</v>
      </c>
      <c r="Q65" s="517" t="e">
        <f t="shared" si="8"/>
        <v>#DIV/0!</v>
      </c>
      <c r="R65" s="517" t="e">
        <f t="shared" si="8"/>
        <v>#DIV/0!</v>
      </c>
      <c r="S65" s="518" t="e">
        <f t="shared" si="8"/>
        <v>#DIV/0!</v>
      </c>
      <c r="T65" s="516" t="e">
        <f t="shared" si="8"/>
        <v>#DIV/0!</v>
      </c>
      <c r="U65" s="517" t="e">
        <f t="shared" si="8"/>
        <v>#DIV/0!</v>
      </c>
      <c r="V65" s="519" t="e">
        <f t="shared" si="8"/>
        <v>#DIV/0!</v>
      </c>
      <c r="W65" s="518" t="e">
        <f t="shared" si="8"/>
        <v>#DIV/0!</v>
      </c>
      <c r="X65" s="520" t="e">
        <f t="shared" si="8"/>
        <v>#DIV/0!</v>
      </c>
      <c r="Y65" s="519" t="e">
        <f t="shared" si="8"/>
        <v>#DIV/0!</v>
      </c>
      <c r="Z65" s="518" t="e">
        <f t="shared" si="8"/>
        <v>#DIV/0!</v>
      </c>
      <c r="AA65" s="517" t="e">
        <f t="shared" si="8"/>
        <v>#DIV/0!</v>
      </c>
      <c r="AB65" s="517" t="e">
        <f t="shared" si="8"/>
        <v>#DIV/0!</v>
      </c>
      <c r="AC65" s="518" t="e">
        <f t="shared" si="8"/>
        <v>#DIV/0!</v>
      </c>
      <c r="AD65" s="516" t="e">
        <f t="shared" si="8"/>
        <v>#DIV/0!</v>
      </c>
      <c r="AE65" s="517" t="e">
        <f t="shared" si="8"/>
        <v>#DIV/0!</v>
      </c>
      <c r="AF65" s="517" t="e">
        <f t="shared" si="8"/>
        <v>#DIV/0!</v>
      </c>
      <c r="AG65" s="517" t="e">
        <f t="shared" si="8"/>
        <v>#DIV/0!</v>
      </c>
      <c r="AH65" s="518" t="e">
        <f t="shared" si="8"/>
        <v>#DIV/0!</v>
      </c>
      <c r="AI65" s="516" t="e">
        <f t="shared" si="8"/>
        <v>#DIV/0!</v>
      </c>
      <c r="AJ65" s="517" t="e">
        <f t="shared" si="8"/>
        <v>#DIV/0!</v>
      </c>
      <c r="AK65" s="517" t="e">
        <f t="shared" si="8"/>
        <v>#DIV/0!</v>
      </c>
      <c r="AL65" s="517" t="e">
        <f t="shared" si="8"/>
        <v>#DIV/0!</v>
      </c>
      <c r="AM65" s="520" t="e">
        <f t="shared" si="8"/>
        <v>#DIV/0!</v>
      </c>
      <c r="AN65" s="519" t="e">
        <f t="shared" si="8"/>
        <v>#DIV/0!</v>
      </c>
      <c r="AO65" s="517" t="e">
        <f t="shared" si="8"/>
        <v>#DIV/0!</v>
      </c>
      <c r="AP65" s="517" t="e">
        <f t="shared" si="8"/>
        <v>#DIV/0!</v>
      </c>
      <c r="AQ65" s="517" t="e">
        <f t="shared" si="8"/>
        <v>#DIV/0!</v>
      </c>
      <c r="AR65" s="520" t="e">
        <f t="shared" si="8"/>
        <v>#DIV/0!</v>
      </c>
      <c r="AS65" s="516" t="e">
        <f t="shared" si="8"/>
        <v>#DIV/0!</v>
      </c>
      <c r="AT65" s="517" t="e">
        <f t="shared" si="8"/>
        <v>#DIV/0!</v>
      </c>
      <c r="AU65" s="517" t="e">
        <f t="shared" si="8"/>
        <v>#DIV/0!</v>
      </c>
      <c r="AV65" s="517" t="e">
        <f t="shared" si="8"/>
        <v>#DIV/0!</v>
      </c>
      <c r="AW65" s="520" t="e">
        <f t="shared" si="8"/>
        <v>#DIV/0!</v>
      </c>
      <c r="AX65" s="516" t="e">
        <f t="shared" si="8"/>
        <v>#DIV/0!</v>
      </c>
      <c r="AY65" s="517" t="e">
        <f t="shared" si="8"/>
        <v>#DIV/0!</v>
      </c>
      <c r="AZ65" s="517" t="e">
        <f t="shared" si="8"/>
        <v>#DIV/0!</v>
      </c>
      <c r="BA65" s="517" t="e">
        <f t="shared" si="8"/>
        <v>#DIV/0!</v>
      </c>
      <c r="BB65" s="521" t="e">
        <f t="shared" si="8"/>
        <v>#DIV/0!</v>
      </c>
    </row>
    <row r="66" spans="3:54" ht="15" customHeight="1" thickBot="1">
      <c r="C66" s="522" t="str">
        <f>C60</f>
        <v>無答</v>
      </c>
      <c r="D66" s="523"/>
      <c r="E66" s="524" t="e">
        <f t="shared" ref="E66:BB66" si="9">E60/E61</f>
        <v>#DIV/0!</v>
      </c>
      <c r="F66" s="525" t="e">
        <f t="shared" si="9"/>
        <v>#DIV/0!</v>
      </c>
      <c r="G66" s="525" t="e">
        <f t="shared" si="9"/>
        <v>#DIV/0!</v>
      </c>
      <c r="H66" s="525" t="e">
        <f t="shared" si="9"/>
        <v>#DIV/0!</v>
      </c>
      <c r="I66" s="526" t="e">
        <f t="shared" si="9"/>
        <v>#DIV/0!</v>
      </c>
      <c r="J66" s="524" t="e">
        <f t="shared" si="9"/>
        <v>#DIV/0!</v>
      </c>
      <c r="K66" s="525" t="e">
        <f t="shared" si="9"/>
        <v>#DIV/0!</v>
      </c>
      <c r="L66" s="525" t="e">
        <f t="shared" si="9"/>
        <v>#DIV/0!</v>
      </c>
      <c r="M66" s="525" t="e">
        <f t="shared" si="9"/>
        <v>#DIV/0!</v>
      </c>
      <c r="N66" s="526" t="e">
        <f t="shared" si="9"/>
        <v>#DIV/0!</v>
      </c>
      <c r="O66" s="524" t="e">
        <f t="shared" si="9"/>
        <v>#DIV/0!</v>
      </c>
      <c r="P66" s="527" t="e">
        <f t="shared" si="9"/>
        <v>#DIV/0!</v>
      </c>
      <c r="Q66" s="525" t="e">
        <f t="shared" si="9"/>
        <v>#DIV/0!</v>
      </c>
      <c r="R66" s="525" t="e">
        <f t="shared" si="9"/>
        <v>#DIV/0!</v>
      </c>
      <c r="S66" s="526" t="e">
        <f t="shared" si="9"/>
        <v>#DIV/0!</v>
      </c>
      <c r="T66" s="524" t="e">
        <f t="shared" si="9"/>
        <v>#DIV/0!</v>
      </c>
      <c r="U66" s="525" t="e">
        <f t="shared" si="9"/>
        <v>#DIV/0!</v>
      </c>
      <c r="V66" s="527" t="e">
        <f t="shared" si="9"/>
        <v>#DIV/0!</v>
      </c>
      <c r="W66" s="526" t="e">
        <f t="shared" si="9"/>
        <v>#DIV/0!</v>
      </c>
      <c r="X66" s="528" t="e">
        <f t="shared" si="9"/>
        <v>#DIV/0!</v>
      </c>
      <c r="Y66" s="527" t="e">
        <f t="shared" si="9"/>
        <v>#DIV/0!</v>
      </c>
      <c r="Z66" s="526" t="e">
        <f t="shared" si="9"/>
        <v>#DIV/0!</v>
      </c>
      <c r="AA66" s="525" t="e">
        <f t="shared" si="9"/>
        <v>#DIV/0!</v>
      </c>
      <c r="AB66" s="525" t="e">
        <f t="shared" si="9"/>
        <v>#DIV/0!</v>
      </c>
      <c r="AC66" s="526" t="e">
        <f t="shared" si="9"/>
        <v>#DIV/0!</v>
      </c>
      <c r="AD66" s="524" t="e">
        <f t="shared" si="9"/>
        <v>#DIV/0!</v>
      </c>
      <c r="AE66" s="525" t="e">
        <f t="shared" si="9"/>
        <v>#DIV/0!</v>
      </c>
      <c r="AF66" s="525" t="e">
        <f t="shared" si="9"/>
        <v>#DIV/0!</v>
      </c>
      <c r="AG66" s="525" t="e">
        <f t="shared" si="9"/>
        <v>#DIV/0!</v>
      </c>
      <c r="AH66" s="526" t="e">
        <f t="shared" si="9"/>
        <v>#DIV/0!</v>
      </c>
      <c r="AI66" s="524" t="e">
        <f t="shared" si="9"/>
        <v>#DIV/0!</v>
      </c>
      <c r="AJ66" s="525" t="e">
        <f t="shared" si="9"/>
        <v>#DIV/0!</v>
      </c>
      <c r="AK66" s="525" t="e">
        <f t="shared" si="9"/>
        <v>#DIV/0!</v>
      </c>
      <c r="AL66" s="525" t="e">
        <f t="shared" si="9"/>
        <v>#DIV/0!</v>
      </c>
      <c r="AM66" s="528" t="e">
        <f t="shared" si="9"/>
        <v>#DIV/0!</v>
      </c>
      <c r="AN66" s="527" t="e">
        <f t="shared" si="9"/>
        <v>#DIV/0!</v>
      </c>
      <c r="AO66" s="525" t="e">
        <f t="shared" si="9"/>
        <v>#DIV/0!</v>
      </c>
      <c r="AP66" s="525" t="e">
        <f t="shared" si="9"/>
        <v>#DIV/0!</v>
      </c>
      <c r="AQ66" s="525" t="e">
        <f t="shared" si="9"/>
        <v>#DIV/0!</v>
      </c>
      <c r="AR66" s="528" t="e">
        <f t="shared" si="9"/>
        <v>#DIV/0!</v>
      </c>
      <c r="AS66" s="524" t="e">
        <f t="shared" si="9"/>
        <v>#DIV/0!</v>
      </c>
      <c r="AT66" s="525" t="e">
        <f t="shared" si="9"/>
        <v>#DIV/0!</v>
      </c>
      <c r="AU66" s="525" t="e">
        <f t="shared" si="9"/>
        <v>#DIV/0!</v>
      </c>
      <c r="AV66" s="525" t="e">
        <f t="shared" si="9"/>
        <v>#DIV/0!</v>
      </c>
      <c r="AW66" s="528" t="e">
        <f t="shared" si="9"/>
        <v>#DIV/0!</v>
      </c>
      <c r="AX66" s="524" t="e">
        <f t="shared" si="9"/>
        <v>#DIV/0!</v>
      </c>
      <c r="AY66" s="525" t="e">
        <f t="shared" si="9"/>
        <v>#DIV/0!</v>
      </c>
      <c r="AZ66" s="525" t="e">
        <f t="shared" si="9"/>
        <v>#DIV/0!</v>
      </c>
      <c r="BA66" s="525" t="e">
        <f t="shared" si="9"/>
        <v>#DIV/0!</v>
      </c>
      <c r="BB66" s="529" t="e">
        <f t="shared" si="9"/>
        <v>#DIV/0!</v>
      </c>
    </row>
    <row r="67" spans="3:54" ht="15.95" customHeight="1" thickTop="1" thickBot="1">
      <c r="C67" s="530" t="str">
        <f>C61</f>
        <v>合計</v>
      </c>
      <c r="D67" s="507"/>
      <c r="E67" s="531" t="e">
        <f t="shared" ref="E67:BB67" si="10">SUM(E64:E66)</f>
        <v>#DIV/0!</v>
      </c>
      <c r="F67" s="532" t="e">
        <f t="shared" si="10"/>
        <v>#DIV/0!</v>
      </c>
      <c r="G67" s="532" t="e">
        <f t="shared" si="10"/>
        <v>#DIV/0!</v>
      </c>
      <c r="H67" s="532" t="e">
        <f t="shared" si="10"/>
        <v>#DIV/0!</v>
      </c>
      <c r="I67" s="533" t="e">
        <f t="shared" si="10"/>
        <v>#DIV/0!</v>
      </c>
      <c r="J67" s="531" t="e">
        <f t="shared" si="10"/>
        <v>#DIV/0!</v>
      </c>
      <c r="K67" s="532" t="e">
        <f t="shared" si="10"/>
        <v>#DIV/0!</v>
      </c>
      <c r="L67" s="532" t="e">
        <f t="shared" si="10"/>
        <v>#DIV/0!</v>
      </c>
      <c r="M67" s="532" t="e">
        <f t="shared" si="10"/>
        <v>#DIV/0!</v>
      </c>
      <c r="N67" s="533" t="e">
        <f t="shared" si="10"/>
        <v>#DIV/0!</v>
      </c>
      <c r="O67" s="531" t="e">
        <f t="shared" si="10"/>
        <v>#DIV/0!</v>
      </c>
      <c r="P67" s="534" t="e">
        <f t="shared" si="10"/>
        <v>#DIV/0!</v>
      </c>
      <c r="Q67" s="535" t="e">
        <f t="shared" si="10"/>
        <v>#DIV/0!</v>
      </c>
      <c r="R67" s="535" t="e">
        <f t="shared" si="10"/>
        <v>#DIV/0!</v>
      </c>
      <c r="S67" s="536" t="e">
        <f t="shared" si="10"/>
        <v>#DIV/0!</v>
      </c>
      <c r="T67" s="537" t="e">
        <f t="shared" si="10"/>
        <v>#DIV/0!</v>
      </c>
      <c r="U67" s="535" t="e">
        <f t="shared" si="10"/>
        <v>#DIV/0!</v>
      </c>
      <c r="V67" s="538" t="e">
        <f t="shared" si="10"/>
        <v>#DIV/0!</v>
      </c>
      <c r="W67" s="533" t="e">
        <f t="shared" si="10"/>
        <v>#DIV/0!</v>
      </c>
      <c r="X67" s="539" t="e">
        <f t="shared" si="10"/>
        <v>#DIV/0!</v>
      </c>
      <c r="Y67" s="538" t="e">
        <f t="shared" si="10"/>
        <v>#DIV/0!</v>
      </c>
      <c r="Z67" s="533" t="e">
        <f t="shared" si="10"/>
        <v>#DIV/0!</v>
      </c>
      <c r="AA67" s="532" t="e">
        <f t="shared" si="10"/>
        <v>#DIV/0!</v>
      </c>
      <c r="AB67" s="532" t="e">
        <f t="shared" si="10"/>
        <v>#DIV/0!</v>
      </c>
      <c r="AC67" s="533" t="e">
        <f t="shared" si="10"/>
        <v>#DIV/0!</v>
      </c>
      <c r="AD67" s="531" t="e">
        <f t="shared" si="10"/>
        <v>#DIV/0!</v>
      </c>
      <c r="AE67" s="532" t="e">
        <f t="shared" si="10"/>
        <v>#DIV/0!</v>
      </c>
      <c r="AF67" s="532" t="e">
        <f t="shared" si="10"/>
        <v>#DIV/0!</v>
      </c>
      <c r="AG67" s="532" t="e">
        <f t="shared" si="10"/>
        <v>#DIV/0!</v>
      </c>
      <c r="AH67" s="533" t="e">
        <f t="shared" si="10"/>
        <v>#DIV/0!</v>
      </c>
      <c r="AI67" s="531" t="e">
        <f t="shared" si="10"/>
        <v>#DIV/0!</v>
      </c>
      <c r="AJ67" s="532" t="e">
        <f t="shared" si="10"/>
        <v>#DIV/0!</v>
      </c>
      <c r="AK67" s="532" t="e">
        <f t="shared" si="10"/>
        <v>#DIV/0!</v>
      </c>
      <c r="AL67" s="532" t="e">
        <f t="shared" si="10"/>
        <v>#DIV/0!</v>
      </c>
      <c r="AM67" s="539" t="e">
        <f t="shared" si="10"/>
        <v>#DIV/0!</v>
      </c>
      <c r="AN67" s="538" t="e">
        <f t="shared" si="10"/>
        <v>#DIV/0!</v>
      </c>
      <c r="AO67" s="532" t="e">
        <f t="shared" si="10"/>
        <v>#DIV/0!</v>
      </c>
      <c r="AP67" s="532" t="e">
        <f t="shared" si="10"/>
        <v>#DIV/0!</v>
      </c>
      <c r="AQ67" s="532" t="e">
        <f t="shared" si="10"/>
        <v>#DIV/0!</v>
      </c>
      <c r="AR67" s="539" t="e">
        <f t="shared" si="10"/>
        <v>#DIV/0!</v>
      </c>
      <c r="AS67" s="531" t="e">
        <f t="shared" si="10"/>
        <v>#DIV/0!</v>
      </c>
      <c r="AT67" s="532" t="e">
        <f t="shared" si="10"/>
        <v>#DIV/0!</v>
      </c>
      <c r="AU67" s="532" t="e">
        <f t="shared" si="10"/>
        <v>#DIV/0!</v>
      </c>
      <c r="AV67" s="532" t="e">
        <f t="shared" si="10"/>
        <v>#DIV/0!</v>
      </c>
      <c r="AW67" s="539" t="e">
        <f t="shared" si="10"/>
        <v>#DIV/0!</v>
      </c>
      <c r="AX67" s="531" t="e">
        <f t="shared" si="10"/>
        <v>#DIV/0!</v>
      </c>
      <c r="AY67" s="532" t="e">
        <f t="shared" si="10"/>
        <v>#DIV/0!</v>
      </c>
      <c r="AZ67" s="532" t="e">
        <f t="shared" si="10"/>
        <v>#DIV/0!</v>
      </c>
      <c r="BA67" s="532" t="e">
        <f t="shared" si="10"/>
        <v>#DIV/0!</v>
      </c>
      <c r="BB67" s="540" t="e">
        <f t="shared" si="10"/>
        <v>#DIV/0!</v>
      </c>
    </row>
    <row r="68" spans="3:54" ht="14.25" thickTop="1"/>
    <row r="69" spans="3:54" ht="14.25" thickBot="1">
      <c r="C69" s="344" t="s">
        <v>25</v>
      </c>
    </row>
    <row r="70" spans="3:54" ht="15" thickTop="1" thickBot="1">
      <c r="C70" s="541"/>
      <c r="D70" s="542"/>
      <c r="E70" s="543"/>
      <c r="F70" s="789" t="str">
        <f>BF35</f>
        <v>知・技</v>
      </c>
      <c r="G70" s="789"/>
      <c r="H70" s="789"/>
      <c r="I70" s="544"/>
      <c r="J70" s="543"/>
      <c r="K70" s="789" t="str">
        <f>BF36</f>
        <v>思判表</v>
      </c>
      <c r="L70" s="789"/>
      <c r="M70" s="789"/>
      <c r="N70" s="544"/>
      <c r="O70" s="543"/>
      <c r="P70" s="789" t="str">
        <f>BF37</f>
        <v>-</v>
      </c>
      <c r="Q70" s="789"/>
      <c r="R70" s="789"/>
      <c r="S70" s="544"/>
      <c r="T70" s="543"/>
      <c r="U70" s="789" t="str">
        <f>BF38</f>
        <v>-</v>
      </c>
      <c r="V70" s="789"/>
      <c r="W70" s="789"/>
      <c r="X70" s="544"/>
      <c r="Y70" s="543"/>
      <c r="Z70" s="789" t="str">
        <f>BF39</f>
        <v>-</v>
      </c>
      <c r="AA70" s="789"/>
      <c r="AB70" s="789"/>
      <c r="AC70" s="545"/>
      <c r="AD70" s="363"/>
      <c r="AE70" s="546"/>
      <c r="AF70" s="546"/>
      <c r="AG70" s="546"/>
      <c r="AH70" s="363"/>
      <c r="AI70" s="363"/>
      <c r="AJ70" s="546"/>
      <c r="AK70" s="546"/>
      <c r="AL70" s="546"/>
      <c r="AM70" s="363"/>
      <c r="AN70" s="363"/>
      <c r="AO70" s="546"/>
      <c r="AP70" s="546"/>
      <c r="AQ70" s="546"/>
      <c r="AR70" s="363"/>
      <c r="AS70" s="363"/>
      <c r="AT70" s="546"/>
      <c r="AU70" s="546"/>
      <c r="AV70" s="546"/>
      <c r="AW70" s="363"/>
      <c r="AX70" s="363"/>
      <c r="AY70" s="546"/>
      <c r="AZ70" s="546"/>
      <c r="BA70" s="546"/>
      <c r="BB70" s="363"/>
    </row>
    <row r="71" spans="3:54">
      <c r="C71" s="547" t="s">
        <v>26</v>
      </c>
      <c r="D71" s="548"/>
      <c r="E71" s="549"/>
      <c r="F71" s="745" t="e">
        <f>算数得点!BB64</f>
        <v>#DIV/0!</v>
      </c>
      <c r="G71" s="746"/>
      <c r="H71" s="746"/>
      <c r="I71" s="550"/>
      <c r="J71" s="549"/>
      <c r="K71" s="745" t="e">
        <f>算数得点!BB65</f>
        <v>#DIV/0!</v>
      </c>
      <c r="L71" s="746"/>
      <c r="M71" s="746"/>
      <c r="N71" s="550"/>
      <c r="O71" s="551"/>
      <c r="P71" s="745" t="e">
        <f>算数得点!BB66</f>
        <v>#DIV/0!</v>
      </c>
      <c r="Q71" s="745"/>
      <c r="R71" s="745"/>
      <c r="S71" s="550"/>
      <c r="T71" s="551"/>
      <c r="U71" s="745" t="e">
        <f>算数得点!BB67</f>
        <v>#DIV/0!</v>
      </c>
      <c r="V71" s="745"/>
      <c r="W71" s="745"/>
      <c r="X71" s="550"/>
      <c r="Y71" s="551"/>
      <c r="Z71" s="813" t="e">
        <f>算数得点!BB68</f>
        <v>#DIV/0!</v>
      </c>
      <c r="AA71" s="793"/>
      <c r="AB71" s="773"/>
      <c r="AC71" s="552"/>
      <c r="AD71" s="553"/>
      <c r="AE71" s="546"/>
      <c r="AF71" s="546"/>
      <c r="AG71" s="546"/>
      <c r="AH71" s="363"/>
      <c r="AI71" s="553"/>
      <c r="AJ71" s="546"/>
      <c r="AK71" s="546"/>
      <c r="AL71" s="546"/>
      <c r="AM71" s="363"/>
      <c r="AN71" s="553"/>
      <c r="AO71" s="546"/>
      <c r="AP71" s="546"/>
      <c r="AQ71" s="546"/>
      <c r="AR71" s="363"/>
      <c r="AS71" s="553"/>
      <c r="AT71" s="546"/>
      <c r="AU71" s="546"/>
      <c r="AV71" s="546"/>
      <c r="AW71" s="363"/>
      <c r="AX71" s="553"/>
      <c r="AY71" s="546"/>
      <c r="AZ71" s="546"/>
      <c r="BA71" s="546"/>
      <c r="BB71" s="363"/>
    </row>
    <row r="72" spans="3:54">
      <c r="C72" s="554" t="s">
        <v>27</v>
      </c>
      <c r="D72" s="314"/>
      <c r="E72" s="555"/>
      <c r="F72" s="750" t="e">
        <f>算数得点!BB71</f>
        <v>#DIV/0!</v>
      </c>
      <c r="G72" s="751"/>
      <c r="H72" s="751"/>
      <c r="I72" s="556"/>
      <c r="J72" s="555"/>
      <c r="K72" s="755" t="e">
        <f>算数得点!BB72</f>
        <v>#DIV/0!</v>
      </c>
      <c r="L72" s="756"/>
      <c r="M72" s="757"/>
      <c r="N72" s="556"/>
      <c r="O72" s="557"/>
      <c r="P72" s="755" t="e">
        <f>算数得点!BB73</f>
        <v>#DIV/0!</v>
      </c>
      <c r="Q72" s="756"/>
      <c r="R72" s="757"/>
      <c r="S72" s="556"/>
      <c r="T72" s="557"/>
      <c r="U72" s="755" t="e">
        <f>算数得点!BB74</f>
        <v>#DIV/0!</v>
      </c>
      <c r="V72" s="756"/>
      <c r="W72" s="757"/>
      <c r="X72" s="556"/>
      <c r="Y72" s="557"/>
      <c r="Z72" s="798" t="e">
        <f>算数得点!BB75</f>
        <v>#DIV/0!</v>
      </c>
      <c r="AA72" s="799"/>
      <c r="AB72" s="800"/>
      <c r="AC72" s="558"/>
      <c r="AD72" s="553"/>
      <c r="AE72" s="546"/>
      <c r="AF72" s="546"/>
      <c r="AG72" s="546"/>
      <c r="AH72" s="363"/>
      <c r="AI72" s="553"/>
      <c r="AJ72" s="546"/>
      <c r="AK72" s="546"/>
      <c r="AL72" s="546"/>
      <c r="AM72" s="363"/>
      <c r="AN72" s="553"/>
      <c r="AO72" s="546"/>
      <c r="AP72" s="546"/>
      <c r="AQ72" s="546"/>
      <c r="AR72" s="363"/>
      <c r="AS72" s="553"/>
      <c r="AT72" s="546"/>
      <c r="AU72" s="546"/>
      <c r="AV72" s="546"/>
      <c r="AW72" s="363"/>
      <c r="AX72" s="553"/>
      <c r="AY72" s="546"/>
      <c r="AZ72" s="546"/>
      <c r="BA72" s="546"/>
      <c r="BB72" s="363"/>
    </row>
    <row r="73" spans="3:54" ht="14.25" thickBot="1">
      <c r="C73" s="559" t="s">
        <v>28</v>
      </c>
      <c r="D73" s="560"/>
      <c r="E73" s="561"/>
      <c r="F73" s="807" t="e">
        <f>算数得点!BB78</f>
        <v>#DIV/0!</v>
      </c>
      <c r="G73" s="808"/>
      <c r="H73" s="808"/>
      <c r="I73" s="562"/>
      <c r="J73" s="561"/>
      <c r="K73" s="804" t="e">
        <f>算数得点!BB79</f>
        <v>#DIV/0!</v>
      </c>
      <c r="L73" s="805"/>
      <c r="M73" s="806"/>
      <c r="N73" s="562"/>
      <c r="O73" s="563"/>
      <c r="P73" s="804" t="e">
        <f>算数得点!BB80</f>
        <v>#DIV/0!</v>
      </c>
      <c r="Q73" s="805"/>
      <c r="R73" s="806"/>
      <c r="S73" s="562"/>
      <c r="T73" s="563"/>
      <c r="U73" s="804" t="e">
        <f>算数得点!BB81</f>
        <v>#DIV/0!</v>
      </c>
      <c r="V73" s="805"/>
      <c r="W73" s="806"/>
      <c r="X73" s="562"/>
      <c r="Y73" s="563"/>
      <c r="Z73" s="801" t="e">
        <f>算数得点!BB82</f>
        <v>#DIV/0!</v>
      </c>
      <c r="AA73" s="802"/>
      <c r="AB73" s="803"/>
      <c r="AC73" s="564"/>
      <c r="AD73" s="553"/>
      <c r="AE73" s="546"/>
      <c r="AF73" s="546"/>
      <c r="AG73" s="546"/>
      <c r="AH73" s="363"/>
      <c r="AI73" s="553"/>
      <c r="AJ73" s="546"/>
      <c r="AK73" s="546"/>
      <c r="AL73" s="546"/>
      <c r="AM73" s="363"/>
      <c r="AN73" s="553"/>
      <c r="AO73" s="546"/>
      <c r="AP73" s="546"/>
      <c r="AQ73" s="546"/>
      <c r="AR73" s="363"/>
      <c r="AS73" s="553"/>
      <c r="AT73" s="546"/>
      <c r="AU73" s="546"/>
      <c r="AV73" s="546"/>
      <c r="AW73" s="363"/>
      <c r="AX73" s="553"/>
      <c r="AY73" s="546"/>
      <c r="AZ73" s="546"/>
      <c r="BA73" s="546"/>
      <c r="BB73" s="363"/>
    </row>
    <row r="74" spans="3:54" ht="15" thickTop="1" thickBot="1">
      <c r="C74" s="499" t="s">
        <v>23</v>
      </c>
      <c r="D74" s="500"/>
      <c r="E74" s="502"/>
      <c r="F74" s="797" t="e">
        <f>SUM(F71:H73)</f>
        <v>#DIV/0!</v>
      </c>
      <c r="G74" s="797"/>
      <c r="H74" s="797"/>
      <c r="I74" s="505"/>
      <c r="J74" s="502"/>
      <c r="K74" s="797" t="e">
        <f>SUM(K71:M73)</f>
        <v>#DIV/0!</v>
      </c>
      <c r="L74" s="797"/>
      <c r="M74" s="797"/>
      <c r="N74" s="505"/>
      <c r="O74" s="502"/>
      <c r="P74" s="797" t="e">
        <f>SUM(P71:R73)</f>
        <v>#DIV/0!</v>
      </c>
      <c r="Q74" s="797"/>
      <c r="R74" s="797"/>
      <c r="S74" s="505"/>
      <c r="T74" s="502"/>
      <c r="U74" s="797" t="e">
        <f>SUM(U71:W73)</f>
        <v>#DIV/0!</v>
      </c>
      <c r="V74" s="797"/>
      <c r="W74" s="797"/>
      <c r="X74" s="505"/>
      <c r="Y74" s="502"/>
      <c r="Z74" s="797" t="e">
        <f>SUM(Z71:AB73)</f>
        <v>#DIV/0!</v>
      </c>
      <c r="AA74" s="797"/>
      <c r="AB74" s="797"/>
      <c r="AC74" s="565"/>
      <c r="AD74" s="363"/>
      <c r="AE74" s="566"/>
      <c r="AF74" s="566"/>
      <c r="AG74" s="566"/>
      <c r="AH74" s="363"/>
      <c r="AI74" s="363"/>
      <c r="AJ74" s="566"/>
      <c r="AK74" s="566"/>
      <c r="AL74" s="566"/>
      <c r="AM74" s="363"/>
      <c r="AN74" s="363"/>
      <c r="AO74" s="566"/>
      <c r="AP74" s="566"/>
      <c r="AQ74" s="566"/>
      <c r="AR74" s="363"/>
      <c r="AS74" s="363"/>
      <c r="AT74" s="566"/>
      <c r="AU74" s="566"/>
      <c r="AV74" s="566"/>
      <c r="AW74" s="363"/>
      <c r="AX74" s="363"/>
      <c r="AY74" s="566"/>
      <c r="AZ74" s="566"/>
      <c r="BA74" s="566"/>
      <c r="BB74" s="363"/>
    </row>
    <row r="75" spans="3:54" ht="15" thickTop="1" thickBot="1"/>
    <row r="76" spans="3:54" ht="14.25" thickBot="1">
      <c r="C76" s="567" t="s">
        <v>148</v>
      </c>
      <c r="D76" s="567"/>
      <c r="E76" s="567"/>
      <c r="F76" s="740">
        <f>算数得点!BB85</f>
        <v>0.77231578947368418</v>
      </c>
      <c r="G76" s="740"/>
      <c r="H76" s="740"/>
      <c r="I76" s="490"/>
      <c r="J76" s="567"/>
      <c r="K76" s="740">
        <f>算数得点!BB86</f>
        <v>0.57366666666666666</v>
      </c>
      <c r="L76" s="740"/>
      <c r="M76" s="740"/>
      <c r="N76" s="490"/>
      <c r="O76" s="567"/>
      <c r="P76" s="740" t="e">
        <f>算数得点!BB87</f>
        <v>#DIV/0!</v>
      </c>
      <c r="Q76" s="740"/>
      <c r="R76" s="740"/>
      <c r="S76" s="490"/>
      <c r="T76" s="568"/>
      <c r="U76" s="740" t="e">
        <f>算数得点!BB88</f>
        <v>#DIV/0!</v>
      </c>
      <c r="V76" s="740"/>
      <c r="W76" s="740"/>
      <c r="X76" s="568"/>
      <c r="Y76" s="567"/>
      <c r="Z76" s="740" t="e">
        <f>算数得点!BB89</f>
        <v>#DIV/0!</v>
      </c>
      <c r="AA76" s="740"/>
      <c r="AB76" s="740"/>
      <c r="AC76" s="490"/>
      <c r="AE76" s="569"/>
      <c r="AF76" s="569"/>
      <c r="AG76" s="569"/>
      <c r="AJ76" s="569"/>
      <c r="AK76" s="569"/>
      <c r="AL76" s="569"/>
      <c r="AO76" s="569"/>
      <c r="AP76" s="569"/>
      <c r="AQ76" s="569"/>
      <c r="AT76" s="569"/>
      <c r="AU76" s="569"/>
      <c r="AV76" s="569"/>
      <c r="AY76" s="569"/>
      <c r="AZ76" s="569"/>
      <c r="BA76" s="569"/>
    </row>
  </sheetData>
  <mergeCells count="97">
    <mergeCell ref="AB1:AF1"/>
    <mergeCell ref="AH1:AL1"/>
    <mergeCell ref="AM1:AQ1"/>
    <mergeCell ref="AS1:AW1"/>
    <mergeCell ref="L1:R1"/>
    <mergeCell ref="W1:AA1"/>
    <mergeCell ref="AX1:BB1"/>
    <mergeCell ref="A24:B24"/>
    <mergeCell ref="A32:B32"/>
    <mergeCell ref="A40:B40"/>
    <mergeCell ref="A41:B41"/>
    <mergeCell ref="A27:B27"/>
    <mergeCell ref="A30:B30"/>
    <mergeCell ref="A39:B39"/>
    <mergeCell ref="A38:B38"/>
    <mergeCell ref="A28:B28"/>
    <mergeCell ref="A31:B31"/>
    <mergeCell ref="A33:B33"/>
    <mergeCell ref="A34:B34"/>
    <mergeCell ref="A35:B35"/>
    <mergeCell ref="A36:B36"/>
    <mergeCell ref="A37:B37"/>
    <mergeCell ref="A29:B29"/>
    <mergeCell ref="BD9:BD10"/>
    <mergeCell ref="BC9:BC10"/>
    <mergeCell ref="P71:R71"/>
    <mergeCell ref="Z71:AB71"/>
    <mergeCell ref="U71:W71"/>
    <mergeCell ref="Z70:AB70"/>
    <mergeCell ref="U70:W70"/>
    <mergeCell ref="P70:R70"/>
    <mergeCell ref="K71:M71"/>
    <mergeCell ref="K70:M70"/>
    <mergeCell ref="A26:B26"/>
    <mergeCell ref="A18:B18"/>
    <mergeCell ref="A21:B21"/>
    <mergeCell ref="A22:B22"/>
    <mergeCell ref="A23:B23"/>
    <mergeCell ref="C7:D7"/>
    <mergeCell ref="A4:B8"/>
    <mergeCell ref="C8:D8"/>
    <mergeCell ref="A1:D1"/>
    <mergeCell ref="C4:D4"/>
    <mergeCell ref="C5:D6"/>
    <mergeCell ref="A25:B25"/>
    <mergeCell ref="A20:B20"/>
    <mergeCell ref="Z72:AB72"/>
    <mergeCell ref="Z74:AB74"/>
    <mergeCell ref="Z73:AB73"/>
    <mergeCell ref="K72:M72"/>
    <mergeCell ref="K74:M74"/>
    <mergeCell ref="P74:R74"/>
    <mergeCell ref="U74:W74"/>
    <mergeCell ref="P73:R73"/>
    <mergeCell ref="U73:W73"/>
    <mergeCell ref="P72:R72"/>
    <mergeCell ref="U72:W72"/>
    <mergeCell ref="K73:M73"/>
    <mergeCell ref="F73:H73"/>
    <mergeCell ref="A54:B54"/>
    <mergeCell ref="F72:H72"/>
    <mergeCell ref="Z76:AB76"/>
    <mergeCell ref="F76:H76"/>
    <mergeCell ref="F74:H74"/>
    <mergeCell ref="K76:M76"/>
    <mergeCell ref="P76:R76"/>
    <mergeCell ref="U76:W76"/>
    <mergeCell ref="A9:B10"/>
    <mergeCell ref="A15:B15"/>
    <mergeCell ref="A11:B11"/>
    <mergeCell ref="A12:B12"/>
    <mergeCell ref="A19:B19"/>
    <mergeCell ref="A13:B13"/>
    <mergeCell ref="A14:B14"/>
    <mergeCell ref="A16:B16"/>
    <mergeCell ref="A17:B17"/>
    <mergeCell ref="F71:H71"/>
    <mergeCell ref="A53:B53"/>
    <mergeCell ref="BG39:BH39"/>
    <mergeCell ref="A46:B46"/>
    <mergeCell ref="A44:B44"/>
    <mergeCell ref="A45:B45"/>
    <mergeCell ref="F70:H70"/>
    <mergeCell ref="A47:B47"/>
    <mergeCell ref="A48:B48"/>
    <mergeCell ref="A42:B42"/>
    <mergeCell ref="A43:B43"/>
    <mergeCell ref="A49:B49"/>
    <mergeCell ref="A51:B51"/>
    <mergeCell ref="A50:B50"/>
    <mergeCell ref="A55:B55"/>
    <mergeCell ref="A52:B52"/>
    <mergeCell ref="BI22:BI23"/>
    <mergeCell ref="BJ7:BJ8"/>
    <mergeCell ref="BG35:BH35"/>
    <mergeCell ref="BG37:BH37"/>
    <mergeCell ref="BG38:BH38"/>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59055118110236227" right="0" top="0.39370078740157483" bottom="0" header="0.51181102362204722" footer="0.51181102362204722"/>
  <pageSetup paperSize="8" scale="79" orientation="landscape" verticalDpi="300" r:id="rId1"/>
  <headerFooter alignWithMargins="0">
    <oddHeader xml:space="preserve">&amp;C&amp;F&amp;A&amp;R&amp;D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M125"/>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cols>
    <col min="1" max="1" width="11.625" style="2" customWidth="1"/>
    <col min="2" max="26" width="7.625" style="2" customWidth="1"/>
    <col min="27" max="50" width="7.625" style="2" hidden="1" customWidth="1"/>
    <col min="51" max="51" width="9.37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53" customWidth="1"/>
    <col min="62" max="62" width="5.625" style="2" customWidth="1"/>
    <col min="63" max="63" width="10.5" style="2" bestFit="1" customWidth="1"/>
    <col min="64" max="64" width="9.625" style="157" customWidth="1"/>
    <col min="65" max="65" width="23.5" style="344" customWidth="1"/>
    <col min="66" max="16384" width="9" style="2"/>
  </cols>
  <sheetData>
    <row r="1" spans="1:65" ht="20.25" customHeight="1" thickBot="1">
      <c r="A1" s="1" t="s">
        <v>40</v>
      </c>
      <c r="G1" s="821" t="s">
        <v>46</v>
      </c>
      <c r="H1" s="821"/>
      <c r="I1" s="821"/>
      <c r="J1" s="821"/>
      <c r="K1" s="821"/>
      <c r="L1" s="822">
        <f>国語!$AB$1</f>
        <v>0</v>
      </c>
      <c r="M1" s="822"/>
      <c r="N1" s="822"/>
    </row>
    <row r="2" spans="1:65" ht="15" customHeight="1" thickBot="1">
      <c r="A2" s="195" t="s">
        <v>47</v>
      </c>
      <c r="B2" s="196">
        <v>1</v>
      </c>
      <c r="C2" s="197">
        <v>2</v>
      </c>
      <c r="D2" s="197">
        <v>3</v>
      </c>
      <c r="E2" s="197">
        <v>4</v>
      </c>
      <c r="F2" s="198">
        <v>5</v>
      </c>
      <c r="G2" s="196">
        <v>6</v>
      </c>
      <c r="H2" s="197">
        <v>7</v>
      </c>
      <c r="I2" s="197">
        <v>8</v>
      </c>
      <c r="J2" s="197">
        <v>9</v>
      </c>
      <c r="K2" s="198">
        <v>10</v>
      </c>
      <c r="L2" s="199">
        <v>11</v>
      </c>
      <c r="M2" s="199">
        <v>12</v>
      </c>
      <c r="N2" s="197">
        <v>13</v>
      </c>
      <c r="O2" s="197">
        <v>14</v>
      </c>
      <c r="P2" s="200">
        <v>15</v>
      </c>
      <c r="Q2" s="196">
        <v>16</v>
      </c>
      <c r="R2" s="199">
        <v>17</v>
      </c>
      <c r="S2" s="197">
        <v>18</v>
      </c>
      <c r="T2" s="197">
        <v>19</v>
      </c>
      <c r="U2" s="198">
        <v>20</v>
      </c>
      <c r="V2" s="196">
        <v>21</v>
      </c>
      <c r="W2" s="199">
        <v>22</v>
      </c>
      <c r="X2" s="307">
        <v>23</v>
      </c>
      <c r="Y2" s="231">
        <v>24</v>
      </c>
      <c r="Z2" s="233">
        <v>25</v>
      </c>
      <c r="AA2" s="203">
        <v>26</v>
      </c>
      <c r="AB2" s="201">
        <v>27</v>
      </c>
      <c r="AC2" s="201">
        <v>28</v>
      </c>
      <c r="AD2" s="201">
        <v>29</v>
      </c>
      <c r="AE2" s="204">
        <v>30</v>
      </c>
      <c r="AF2" s="205">
        <v>31</v>
      </c>
      <c r="AG2" s="201">
        <v>32</v>
      </c>
      <c r="AH2" s="201">
        <v>33</v>
      </c>
      <c r="AI2" s="201">
        <v>34</v>
      </c>
      <c r="AJ2" s="202">
        <v>35</v>
      </c>
      <c r="AK2" s="3">
        <v>36</v>
      </c>
      <c r="AL2" s="206">
        <v>37</v>
      </c>
      <c r="AM2" s="206">
        <v>38</v>
      </c>
      <c r="AN2" s="206">
        <v>39</v>
      </c>
      <c r="AO2" s="207">
        <v>40</v>
      </c>
      <c r="AP2" s="98">
        <v>41</v>
      </c>
      <c r="AQ2" s="206">
        <v>42</v>
      </c>
      <c r="AR2" s="206">
        <v>43</v>
      </c>
      <c r="AS2" s="206">
        <v>44</v>
      </c>
      <c r="AT2" s="208">
        <v>45</v>
      </c>
      <c r="AU2" s="3">
        <v>46</v>
      </c>
      <c r="AV2" s="206">
        <v>47</v>
      </c>
      <c r="AW2" s="206">
        <v>48</v>
      </c>
      <c r="AX2" s="206">
        <v>49</v>
      </c>
      <c r="AY2" s="208">
        <v>50</v>
      </c>
      <c r="AZ2" s="209" t="s">
        <v>41</v>
      </c>
      <c r="BA2" s="97"/>
      <c r="BC2" s="823" t="s">
        <v>52</v>
      </c>
      <c r="BD2" s="824"/>
      <c r="BF2" s="825" t="s">
        <v>110</v>
      </c>
      <c r="BG2" s="826"/>
      <c r="BI2" s="817" t="s">
        <v>172</v>
      </c>
      <c r="BJ2" s="819" t="s">
        <v>153</v>
      </c>
      <c r="BK2" s="819" t="s">
        <v>154</v>
      </c>
      <c r="BL2" s="827" t="s">
        <v>158</v>
      </c>
      <c r="BM2" s="815" t="s">
        <v>159</v>
      </c>
    </row>
    <row r="3" spans="1:65" ht="15" customHeight="1" thickTop="1" thickBot="1">
      <c r="A3" s="210" t="s">
        <v>42</v>
      </c>
      <c r="B3" s="4" t="str">
        <f>国語!E9</f>
        <v>知・技</v>
      </c>
      <c r="C3" s="148" t="str">
        <f>国語!F9</f>
        <v>知・技</v>
      </c>
      <c r="D3" s="148" t="str">
        <f>国語!G9</f>
        <v>知・技</v>
      </c>
      <c r="E3" s="148" t="str">
        <f>国語!H9</f>
        <v>知・技</v>
      </c>
      <c r="F3" s="149" t="str">
        <f>国語!I9</f>
        <v>知・技</v>
      </c>
      <c r="G3" s="4" t="str">
        <f>国語!J9</f>
        <v>知・技</v>
      </c>
      <c r="H3" s="148" t="str">
        <f>国語!K9</f>
        <v>知・技</v>
      </c>
      <c r="I3" s="148" t="str">
        <f>国語!L9</f>
        <v>知・技</v>
      </c>
      <c r="J3" s="148" t="str">
        <f>国語!M9</f>
        <v>知・技</v>
      </c>
      <c r="K3" s="149" t="str">
        <f>国語!N9</f>
        <v>知・技</v>
      </c>
      <c r="L3" s="4" t="str">
        <f>国語!O9</f>
        <v>知・技</v>
      </c>
      <c r="M3" s="148" t="str">
        <f>国語!P9</f>
        <v>知・技</v>
      </c>
      <c r="N3" s="148" t="str">
        <f>国語!Q9</f>
        <v>知・技</v>
      </c>
      <c r="O3" s="148" t="str">
        <f>国語!R9</f>
        <v>知・技</v>
      </c>
      <c r="P3" s="149" t="str">
        <f>国語!S9</f>
        <v>思判表</v>
      </c>
      <c r="Q3" s="4" t="str">
        <f>国語!T9</f>
        <v>思判表</v>
      </c>
      <c r="R3" s="148" t="str">
        <f>国語!U9</f>
        <v>思判表</v>
      </c>
      <c r="S3" s="148" t="str">
        <f>国語!V9</f>
        <v>思判表</v>
      </c>
      <c r="T3" s="148" t="str">
        <f>国語!W9</f>
        <v>思判表</v>
      </c>
      <c r="U3" s="149" t="str">
        <f>国語!X9</f>
        <v>思判表</v>
      </c>
      <c r="V3" s="4" t="str">
        <f>国語!Y9</f>
        <v>思判表</v>
      </c>
      <c r="W3" s="148" t="str">
        <f>国語!Z9</f>
        <v>思判表</v>
      </c>
      <c r="X3" s="148" t="str">
        <f>国語!AA9</f>
        <v>思判表</v>
      </c>
      <c r="Y3" s="148" t="str">
        <f>国語!AB9</f>
        <v>知・技</v>
      </c>
      <c r="Z3" s="149" t="str">
        <f>国語!AC9</f>
        <v>思判表</v>
      </c>
      <c r="AA3" s="4">
        <f>国語!AD9</f>
        <v>0</v>
      </c>
      <c r="AB3" s="148">
        <f>国語!AE9</f>
        <v>0</v>
      </c>
      <c r="AC3" s="148">
        <f>国語!AF9</f>
        <v>0</v>
      </c>
      <c r="AD3" s="148">
        <f>国語!AG9</f>
        <v>0</v>
      </c>
      <c r="AE3" s="149">
        <f>国語!AH9</f>
        <v>0</v>
      </c>
      <c r="AF3" s="4">
        <f>国語!AI9</f>
        <v>0</v>
      </c>
      <c r="AG3" s="148">
        <f>国語!AJ9</f>
        <v>0</v>
      </c>
      <c r="AH3" s="148">
        <f>国語!AK9</f>
        <v>0</v>
      </c>
      <c r="AI3" s="148">
        <f>国語!AL9</f>
        <v>0</v>
      </c>
      <c r="AJ3" s="149">
        <f>国語!AM9</f>
        <v>0</v>
      </c>
      <c r="AK3" s="4">
        <f>国語!AN9</f>
        <v>0</v>
      </c>
      <c r="AL3" s="148">
        <f>国語!AO9</f>
        <v>0</v>
      </c>
      <c r="AM3" s="148">
        <f>国語!AP9</f>
        <v>0</v>
      </c>
      <c r="AN3" s="148">
        <f>国語!AQ9</f>
        <v>0</v>
      </c>
      <c r="AO3" s="149">
        <f>国語!AR9</f>
        <v>0</v>
      </c>
      <c r="AP3" s="4">
        <f>国語!AS9</f>
        <v>0</v>
      </c>
      <c r="AQ3" s="148">
        <f>国語!AT9</f>
        <v>0</v>
      </c>
      <c r="AR3" s="148">
        <f>国語!AU9</f>
        <v>0</v>
      </c>
      <c r="AS3" s="148">
        <f>国語!AV9</f>
        <v>0</v>
      </c>
      <c r="AT3" s="149">
        <f>国語!AW9</f>
        <v>0</v>
      </c>
      <c r="AU3" s="4">
        <f>国語!AX9</f>
        <v>0</v>
      </c>
      <c r="AV3" s="148">
        <f>国語!AY9</f>
        <v>0</v>
      </c>
      <c r="AW3" s="148">
        <f>国語!AZ9</f>
        <v>0</v>
      </c>
      <c r="AX3" s="148">
        <f>国語!BA9</f>
        <v>0</v>
      </c>
      <c r="AY3" s="149">
        <f>国語!BB9</f>
        <v>0</v>
      </c>
      <c r="AZ3" s="209"/>
      <c r="BA3" s="97"/>
      <c r="BC3" s="5" t="s">
        <v>53</v>
      </c>
      <c r="BD3" s="6"/>
      <c r="BF3" s="5" t="s">
        <v>53</v>
      </c>
      <c r="BG3" s="53"/>
      <c r="BI3" s="818"/>
      <c r="BJ3" s="820"/>
      <c r="BK3" s="820"/>
      <c r="BL3" s="828"/>
      <c r="BM3" s="816"/>
    </row>
    <row r="4" spans="1:65" ht="50.25" customHeight="1" thickTop="1">
      <c r="A4" s="94">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11">
        <f>SUM(B4:AY4)</f>
        <v>0</v>
      </c>
      <c r="BA4" s="107"/>
      <c r="BC4" s="7" t="s">
        <v>54</v>
      </c>
      <c r="BD4" s="117">
        <f>国語!E58</f>
        <v>0</v>
      </c>
      <c r="BF4" s="27" t="s">
        <v>54</v>
      </c>
      <c r="BG4" s="657">
        <v>80.5</v>
      </c>
      <c r="BH4" s="138"/>
      <c r="BI4" s="335">
        <v>1</v>
      </c>
      <c r="BJ4" s="143">
        <v>1</v>
      </c>
      <c r="BK4" s="267" t="s">
        <v>207</v>
      </c>
      <c r="BL4" s="642" t="s">
        <v>208</v>
      </c>
      <c r="BM4" s="342" t="s">
        <v>190</v>
      </c>
    </row>
    <row r="5" spans="1:65" ht="50.25" customHeight="1" thickBot="1">
      <c r="A5" s="212">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13">
        <f t="shared" ref="AZ5:AZ48" si="0">SUM(B5:AY5)</f>
        <v>0</v>
      </c>
      <c r="BA5" s="107"/>
      <c r="BC5" s="7" t="s">
        <v>55</v>
      </c>
      <c r="BD5" s="117">
        <f>国語!F58</f>
        <v>0</v>
      </c>
      <c r="BF5" s="27" t="s">
        <v>55</v>
      </c>
      <c r="BG5" s="657">
        <v>80.5</v>
      </c>
      <c r="BI5" s="336">
        <v>2</v>
      </c>
      <c r="BJ5" s="143">
        <v>1</v>
      </c>
      <c r="BK5" s="268" t="s">
        <v>209</v>
      </c>
      <c r="BL5" s="158" t="s">
        <v>208</v>
      </c>
      <c r="BM5" s="343" t="s">
        <v>190</v>
      </c>
    </row>
    <row r="6" spans="1:65" ht="50.25" customHeight="1">
      <c r="A6" s="214">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15">
        <f t="shared" si="0"/>
        <v>0</v>
      </c>
      <c r="BA6" s="107"/>
      <c r="BC6" s="7" t="s">
        <v>56</v>
      </c>
      <c r="BD6" s="117">
        <f>国語!G58</f>
        <v>0</v>
      </c>
      <c r="BF6" s="27" t="s">
        <v>56</v>
      </c>
      <c r="BG6" s="657">
        <v>53.300000000000004</v>
      </c>
      <c r="BI6" s="336">
        <v>3</v>
      </c>
      <c r="BJ6" s="143">
        <v>1</v>
      </c>
      <c r="BK6" s="268" t="s">
        <v>210</v>
      </c>
      <c r="BL6" s="158" t="s">
        <v>208</v>
      </c>
      <c r="BM6" s="343" t="s">
        <v>190</v>
      </c>
    </row>
    <row r="7" spans="1:65" ht="50.25" customHeight="1" thickBot="1">
      <c r="A7" s="216">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17">
        <f t="shared" si="0"/>
        <v>0</v>
      </c>
      <c r="BA7" s="107"/>
      <c r="BC7" s="7" t="s">
        <v>57</v>
      </c>
      <c r="BD7" s="117">
        <f>国語!H58</f>
        <v>0</v>
      </c>
      <c r="BF7" s="27" t="s">
        <v>57</v>
      </c>
      <c r="BG7" s="657">
        <v>86.7</v>
      </c>
      <c r="BI7" s="336">
        <v>4</v>
      </c>
      <c r="BJ7" s="143">
        <v>1</v>
      </c>
      <c r="BK7" s="268" t="s">
        <v>211</v>
      </c>
      <c r="BL7" s="158" t="s">
        <v>208</v>
      </c>
      <c r="BM7" s="343" t="s">
        <v>190</v>
      </c>
    </row>
    <row r="8" spans="1:65" ht="50.25" customHeight="1">
      <c r="A8" s="94">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18">
        <f t="shared" si="0"/>
        <v>0</v>
      </c>
      <c r="BA8" s="107"/>
      <c r="BC8" s="7" t="s">
        <v>58</v>
      </c>
      <c r="BD8" s="117">
        <f>国語!I58</f>
        <v>0</v>
      </c>
      <c r="BF8" s="27" t="s">
        <v>58</v>
      </c>
      <c r="BG8" s="657">
        <v>93</v>
      </c>
      <c r="BI8" s="336">
        <v>5</v>
      </c>
      <c r="BJ8" s="143">
        <v>1</v>
      </c>
      <c r="BK8" s="268" t="s">
        <v>212</v>
      </c>
      <c r="BL8" s="158" t="s">
        <v>208</v>
      </c>
      <c r="BM8" s="343" t="s">
        <v>190</v>
      </c>
    </row>
    <row r="9" spans="1:65" ht="50.25" customHeight="1" thickBot="1">
      <c r="A9" s="212">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13">
        <f t="shared" si="0"/>
        <v>0</v>
      </c>
      <c r="BA9" s="107"/>
      <c r="BC9" s="7" t="s">
        <v>59</v>
      </c>
      <c r="BD9" s="117">
        <f>国語!J58</f>
        <v>0</v>
      </c>
      <c r="BF9" s="27" t="s">
        <v>59</v>
      </c>
      <c r="BG9" s="657">
        <v>61.8</v>
      </c>
      <c r="BI9" s="336">
        <v>6</v>
      </c>
      <c r="BJ9" s="143">
        <v>1</v>
      </c>
      <c r="BK9" s="268" t="s">
        <v>213</v>
      </c>
      <c r="BL9" s="158" t="s">
        <v>208</v>
      </c>
      <c r="BM9" s="343" t="s">
        <v>191</v>
      </c>
    </row>
    <row r="10" spans="1:65" ht="50.25" customHeight="1">
      <c r="A10" s="214">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15">
        <f t="shared" si="0"/>
        <v>0</v>
      </c>
      <c r="BA10" s="107"/>
      <c r="BC10" s="7" t="s">
        <v>60</v>
      </c>
      <c r="BD10" s="117">
        <f>国語!K58</f>
        <v>0</v>
      </c>
      <c r="BF10" s="27" t="s">
        <v>60</v>
      </c>
      <c r="BG10" s="657">
        <v>90.3</v>
      </c>
      <c r="BI10" s="336">
        <v>7</v>
      </c>
      <c r="BJ10" s="143">
        <v>1</v>
      </c>
      <c r="BK10" s="268" t="s">
        <v>214</v>
      </c>
      <c r="BL10" s="158" t="s">
        <v>208</v>
      </c>
      <c r="BM10" s="343" t="s">
        <v>191</v>
      </c>
    </row>
    <row r="11" spans="1:65" ht="50.25" customHeight="1" thickBot="1">
      <c r="A11" s="216">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18">
        <f t="shared" si="0"/>
        <v>0</v>
      </c>
      <c r="BA11" s="107"/>
      <c r="BC11" s="7" t="s">
        <v>61</v>
      </c>
      <c r="BD11" s="117">
        <f>国語!L58</f>
        <v>0</v>
      </c>
      <c r="BF11" s="27" t="s">
        <v>61</v>
      </c>
      <c r="BG11" s="657">
        <v>82.399999999999991</v>
      </c>
      <c r="BI11" s="336">
        <v>8</v>
      </c>
      <c r="BJ11" s="143">
        <v>1</v>
      </c>
      <c r="BK11" s="268" t="s">
        <v>215</v>
      </c>
      <c r="BL11" s="158" t="s">
        <v>208</v>
      </c>
      <c r="BM11" s="343" t="s">
        <v>191</v>
      </c>
    </row>
    <row r="12" spans="1:65" ht="50.25" customHeight="1">
      <c r="A12" s="94">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19">
        <f t="shared" si="0"/>
        <v>0</v>
      </c>
      <c r="BA12" s="107"/>
      <c r="BC12" s="7" t="s">
        <v>62</v>
      </c>
      <c r="BD12" s="117">
        <f>国語!M58</f>
        <v>0</v>
      </c>
      <c r="BF12" s="27" t="s">
        <v>62</v>
      </c>
      <c r="BG12" s="657">
        <v>66.900000000000006</v>
      </c>
      <c r="BI12" s="336">
        <v>9</v>
      </c>
      <c r="BJ12" s="144">
        <v>1</v>
      </c>
      <c r="BK12" s="266" t="s">
        <v>216</v>
      </c>
      <c r="BL12" s="158" t="s">
        <v>208</v>
      </c>
      <c r="BM12" s="343" t="s">
        <v>191</v>
      </c>
    </row>
    <row r="13" spans="1:65" ht="50.25" customHeight="1" thickBot="1">
      <c r="A13" s="212">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13">
        <f t="shared" si="0"/>
        <v>0</v>
      </c>
      <c r="BA13" s="107"/>
      <c r="BC13" s="7" t="s">
        <v>63</v>
      </c>
      <c r="BD13" s="117">
        <f>国語!N58</f>
        <v>0</v>
      </c>
      <c r="BF13" s="27" t="s">
        <v>63</v>
      </c>
      <c r="BG13" s="657">
        <v>66.7</v>
      </c>
      <c r="BI13" s="336">
        <v>10</v>
      </c>
      <c r="BJ13" s="144">
        <v>1</v>
      </c>
      <c r="BK13" s="641" t="s">
        <v>217</v>
      </c>
      <c r="BL13" s="158" t="s">
        <v>208</v>
      </c>
      <c r="BM13" s="343" t="s">
        <v>191</v>
      </c>
    </row>
    <row r="14" spans="1:65" ht="50.25" customHeight="1">
      <c r="A14" s="214">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15">
        <f t="shared" si="0"/>
        <v>0</v>
      </c>
      <c r="BA14" s="107"/>
      <c r="BC14" s="7" t="s">
        <v>64</v>
      </c>
      <c r="BD14" s="117">
        <f>国語!O58</f>
        <v>0</v>
      </c>
      <c r="BF14" s="27" t="s">
        <v>64</v>
      </c>
      <c r="BG14" s="657">
        <v>96.5</v>
      </c>
      <c r="BI14" s="336">
        <v>11</v>
      </c>
      <c r="BJ14" s="144">
        <v>2</v>
      </c>
      <c r="BK14" s="266" t="s">
        <v>218</v>
      </c>
      <c r="BL14" s="158" t="s">
        <v>208</v>
      </c>
      <c r="BM14" s="338" t="s">
        <v>219</v>
      </c>
    </row>
    <row r="15" spans="1:65" ht="50.25" customHeight="1" thickBot="1">
      <c r="A15" s="216">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17">
        <f t="shared" si="0"/>
        <v>0</v>
      </c>
      <c r="BA15" s="107"/>
      <c r="BC15" s="7" t="s">
        <v>65</v>
      </c>
      <c r="BD15" s="117">
        <f>国語!P58</f>
        <v>0</v>
      </c>
      <c r="BF15" s="27" t="s">
        <v>65</v>
      </c>
      <c r="BG15" s="657">
        <v>89.2</v>
      </c>
      <c r="BI15" s="336">
        <v>12</v>
      </c>
      <c r="BJ15" s="144">
        <v>2</v>
      </c>
      <c r="BK15" s="268" t="s">
        <v>220</v>
      </c>
      <c r="BL15" s="158" t="s">
        <v>208</v>
      </c>
      <c r="BM15" s="652" t="s">
        <v>219</v>
      </c>
    </row>
    <row r="16" spans="1:65" ht="50.25" customHeight="1">
      <c r="A16" s="94">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18">
        <f t="shared" si="0"/>
        <v>0</v>
      </c>
      <c r="BA16" s="107"/>
      <c r="BC16" s="7" t="s">
        <v>66</v>
      </c>
      <c r="BD16" s="117">
        <f>国語!Q58</f>
        <v>0</v>
      </c>
      <c r="BF16" s="27" t="s">
        <v>66</v>
      </c>
      <c r="BG16" s="657">
        <v>64.600000000000009</v>
      </c>
      <c r="BI16" s="336">
        <v>13</v>
      </c>
      <c r="BJ16" s="144">
        <v>3</v>
      </c>
      <c r="BK16" s="266" t="s">
        <v>221</v>
      </c>
      <c r="BL16" s="158" t="s">
        <v>208</v>
      </c>
      <c r="BM16" s="343" t="s">
        <v>222</v>
      </c>
    </row>
    <row r="17" spans="1:65" ht="50.25" customHeight="1" thickBot="1">
      <c r="A17" s="212">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13">
        <f t="shared" si="0"/>
        <v>0</v>
      </c>
      <c r="BA17" s="107"/>
      <c r="BC17" s="7" t="s">
        <v>67</v>
      </c>
      <c r="BD17" s="117">
        <f>国語!R58</f>
        <v>0</v>
      </c>
      <c r="BF17" s="27" t="s">
        <v>67</v>
      </c>
      <c r="BG17" s="657">
        <v>66.5</v>
      </c>
      <c r="BI17" s="336">
        <v>14</v>
      </c>
      <c r="BJ17" s="144">
        <v>3</v>
      </c>
      <c r="BK17" s="266" t="s">
        <v>223</v>
      </c>
      <c r="BL17" s="158" t="s">
        <v>208</v>
      </c>
      <c r="BM17" s="653" t="s">
        <v>222</v>
      </c>
    </row>
    <row r="18" spans="1:65" ht="50.25" customHeight="1">
      <c r="A18" s="214">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15">
        <f t="shared" si="0"/>
        <v>0</v>
      </c>
      <c r="BA18" s="107"/>
      <c r="BC18" s="7" t="s">
        <v>68</v>
      </c>
      <c r="BD18" s="117">
        <f>国語!S58</f>
        <v>0</v>
      </c>
      <c r="BF18" s="27" t="s">
        <v>68</v>
      </c>
      <c r="BG18" s="657">
        <v>73.5</v>
      </c>
      <c r="BI18" s="336">
        <v>15</v>
      </c>
      <c r="BJ18" s="144">
        <v>4</v>
      </c>
      <c r="BK18" s="268" t="s">
        <v>218</v>
      </c>
      <c r="BL18" s="158" t="s">
        <v>192</v>
      </c>
      <c r="BM18" s="653" t="s">
        <v>224</v>
      </c>
    </row>
    <row r="19" spans="1:65" ht="50.25" customHeight="1" thickBot="1">
      <c r="A19" s="216">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18">
        <f t="shared" si="0"/>
        <v>0</v>
      </c>
      <c r="BA19" s="107"/>
      <c r="BC19" s="7" t="s">
        <v>69</v>
      </c>
      <c r="BD19" s="117">
        <f>国語!T58</f>
        <v>0</v>
      </c>
      <c r="BF19" s="27" t="s">
        <v>69</v>
      </c>
      <c r="BG19" s="657">
        <v>40.300000000000004</v>
      </c>
      <c r="BI19" s="336">
        <v>16</v>
      </c>
      <c r="BJ19" s="144">
        <v>4</v>
      </c>
      <c r="BK19" s="268" t="s">
        <v>225</v>
      </c>
      <c r="BL19" s="158" t="s">
        <v>192</v>
      </c>
      <c r="BM19" s="653" t="s">
        <v>226</v>
      </c>
    </row>
    <row r="20" spans="1:65" ht="50.25" customHeight="1">
      <c r="A20" s="94">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19">
        <f t="shared" si="0"/>
        <v>0</v>
      </c>
      <c r="BA20" s="107"/>
      <c r="BC20" s="7" t="s">
        <v>70</v>
      </c>
      <c r="BD20" s="117">
        <f>国語!U58</f>
        <v>0</v>
      </c>
      <c r="BF20" s="27" t="s">
        <v>70</v>
      </c>
      <c r="BG20" s="657">
        <v>47.099999999999994</v>
      </c>
      <c r="BI20" s="336">
        <v>17</v>
      </c>
      <c r="BJ20" s="266">
        <v>4</v>
      </c>
      <c r="BK20" s="268" t="s">
        <v>227</v>
      </c>
      <c r="BL20" s="158" t="s">
        <v>192</v>
      </c>
      <c r="BM20" s="343" t="s">
        <v>226</v>
      </c>
    </row>
    <row r="21" spans="1:65" ht="50.25" customHeight="1" thickBot="1">
      <c r="A21" s="212">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13">
        <f t="shared" si="0"/>
        <v>0</v>
      </c>
      <c r="BA21" s="107"/>
      <c r="BC21" s="8" t="s">
        <v>71</v>
      </c>
      <c r="BD21" s="117">
        <f>国語!V58</f>
        <v>0</v>
      </c>
      <c r="BF21" s="27" t="s">
        <v>71</v>
      </c>
      <c r="BG21" s="657">
        <v>46</v>
      </c>
      <c r="BI21" s="336">
        <v>18</v>
      </c>
      <c r="BJ21" s="266">
        <v>4</v>
      </c>
      <c r="BK21" s="268" t="s">
        <v>228</v>
      </c>
      <c r="BL21" s="158" t="s">
        <v>192</v>
      </c>
      <c r="BM21" s="338" t="s">
        <v>229</v>
      </c>
    </row>
    <row r="22" spans="1:65" ht="50.25" customHeight="1">
      <c r="A22" s="214">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15">
        <f t="shared" si="0"/>
        <v>0</v>
      </c>
      <c r="BA22" s="107"/>
      <c r="BC22" s="7" t="s">
        <v>72</v>
      </c>
      <c r="BD22" s="117">
        <f>国語!W58</f>
        <v>0</v>
      </c>
      <c r="BF22" s="27" t="s">
        <v>72</v>
      </c>
      <c r="BG22" s="657">
        <v>86.3</v>
      </c>
      <c r="BI22" s="336">
        <v>19</v>
      </c>
      <c r="BJ22" s="266">
        <v>4</v>
      </c>
      <c r="BK22" s="268" t="s">
        <v>230</v>
      </c>
      <c r="BL22" s="158" t="s">
        <v>192</v>
      </c>
      <c r="BM22" s="652" t="s">
        <v>231</v>
      </c>
    </row>
    <row r="23" spans="1:65" ht="50.25" customHeight="1" thickBot="1">
      <c r="A23" s="216">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17">
        <f t="shared" si="0"/>
        <v>0</v>
      </c>
      <c r="BA23" s="107"/>
      <c r="BC23" s="7" t="s">
        <v>73</v>
      </c>
      <c r="BD23" s="117">
        <f>国語!X58</f>
        <v>0</v>
      </c>
      <c r="BF23" s="27" t="s">
        <v>73</v>
      </c>
      <c r="BG23" s="657">
        <v>66.5</v>
      </c>
      <c r="BI23" s="336">
        <v>20</v>
      </c>
      <c r="BJ23" s="266">
        <v>4</v>
      </c>
      <c r="BK23" s="268" t="s">
        <v>232</v>
      </c>
      <c r="BL23" s="158" t="s">
        <v>192</v>
      </c>
      <c r="BM23" s="343" t="s">
        <v>224</v>
      </c>
    </row>
    <row r="24" spans="1:65" ht="50.25" customHeight="1">
      <c r="A24" s="94">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18">
        <f t="shared" si="0"/>
        <v>0</v>
      </c>
      <c r="BA24" s="107"/>
      <c r="BC24" s="7" t="s">
        <v>74</v>
      </c>
      <c r="BD24" s="117">
        <f>国語!Y58</f>
        <v>0</v>
      </c>
      <c r="BF24" s="27" t="s">
        <v>74</v>
      </c>
      <c r="BG24" s="657">
        <v>42.4</v>
      </c>
      <c r="BI24" s="336">
        <v>21</v>
      </c>
      <c r="BJ24" s="266">
        <v>5</v>
      </c>
      <c r="BK24" s="268" t="s">
        <v>233</v>
      </c>
      <c r="BL24" s="158" t="s">
        <v>193</v>
      </c>
      <c r="BM24" s="654" t="s">
        <v>234</v>
      </c>
    </row>
    <row r="25" spans="1:65" ht="50.25" customHeight="1" thickBot="1">
      <c r="A25" s="212">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13">
        <f t="shared" si="0"/>
        <v>0</v>
      </c>
      <c r="BA25" s="107"/>
      <c r="BC25" s="7" t="s">
        <v>75</v>
      </c>
      <c r="BD25" s="117">
        <f>国語!Z58</f>
        <v>0</v>
      </c>
      <c r="BF25" s="27" t="s">
        <v>75</v>
      </c>
      <c r="BG25" s="657">
        <v>41.3</v>
      </c>
      <c r="BI25" s="337">
        <v>22</v>
      </c>
      <c r="BJ25" s="144">
        <v>5</v>
      </c>
      <c r="BK25" s="268" t="s">
        <v>235</v>
      </c>
      <c r="BL25" s="158" t="s">
        <v>193</v>
      </c>
      <c r="BM25" s="343" t="s">
        <v>234</v>
      </c>
    </row>
    <row r="26" spans="1:65" ht="50.25" customHeight="1">
      <c r="A26" s="214">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15">
        <f t="shared" si="0"/>
        <v>0</v>
      </c>
      <c r="BA26" s="107"/>
      <c r="BC26" s="7" t="s">
        <v>76</v>
      </c>
      <c r="BD26" s="117">
        <f>国語!AA58</f>
        <v>0</v>
      </c>
      <c r="BF26" s="27" t="s">
        <v>76</v>
      </c>
      <c r="BG26" s="657">
        <v>54.2</v>
      </c>
      <c r="BI26" s="336">
        <v>23</v>
      </c>
      <c r="BJ26" s="144">
        <v>5</v>
      </c>
      <c r="BK26" s="268" t="s">
        <v>220</v>
      </c>
      <c r="BL26" s="158" t="s">
        <v>193</v>
      </c>
      <c r="BM26" s="338" t="s">
        <v>236</v>
      </c>
    </row>
    <row r="27" spans="1:65" ht="50.25" customHeight="1" thickBot="1">
      <c r="A27" s="216">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18">
        <f t="shared" si="0"/>
        <v>0</v>
      </c>
      <c r="BA27" s="107"/>
      <c r="BC27" s="7" t="s">
        <v>77</v>
      </c>
      <c r="BD27" s="117">
        <f>国語!AB58</f>
        <v>0</v>
      </c>
      <c r="BF27" s="7" t="s">
        <v>77</v>
      </c>
      <c r="BG27" s="658">
        <v>35.799999999999997</v>
      </c>
      <c r="BI27" s="337">
        <v>24</v>
      </c>
      <c r="BJ27" s="144">
        <v>5</v>
      </c>
      <c r="BK27" s="268" t="s">
        <v>228</v>
      </c>
      <c r="BL27" s="158" t="s">
        <v>208</v>
      </c>
      <c r="BM27" s="343" t="s">
        <v>237</v>
      </c>
    </row>
    <row r="28" spans="1:65" ht="50.25" customHeight="1">
      <c r="A28" s="94">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19">
        <f t="shared" si="0"/>
        <v>0</v>
      </c>
      <c r="BA28" s="107"/>
      <c r="BC28" s="9" t="s">
        <v>78</v>
      </c>
      <c r="BD28" s="117">
        <f>国語!AC58</f>
        <v>0</v>
      </c>
      <c r="BF28" s="9" t="s">
        <v>78</v>
      </c>
      <c r="BG28" s="658">
        <v>51.5</v>
      </c>
      <c r="BI28" s="336">
        <v>25</v>
      </c>
      <c r="BJ28" s="144">
        <v>5</v>
      </c>
      <c r="BK28" s="144" t="s">
        <v>230</v>
      </c>
      <c r="BL28" s="158" t="s">
        <v>193</v>
      </c>
      <c r="BM28" s="343" t="s">
        <v>238</v>
      </c>
    </row>
    <row r="29" spans="1:65" ht="50.25" customHeight="1" thickBot="1">
      <c r="A29" s="212">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13">
        <f t="shared" si="0"/>
        <v>0</v>
      </c>
      <c r="BA29" s="107"/>
      <c r="BC29" s="7" t="s">
        <v>79</v>
      </c>
      <c r="BD29" s="117">
        <f>国語!AD58</f>
        <v>0</v>
      </c>
      <c r="BF29" s="7" t="s">
        <v>79</v>
      </c>
      <c r="BG29" s="139"/>
      <c r="BI29" s="150">
        <v>26</v>
      </c>
      <c r="BJ29" s="133"/>
      <c r="BK29" s="144"/>
      <c r="BL29" s="154"/>
      <c r="BM29" s="56"/>
    </row>
    <row r="30" spans="1:65" ht="50.25" customHeight="1">
      <c r="A30" s="214">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15">
        <f t="shared" si="0"/>
        <v>0</v>
      </c>
      <c r="BA30" s="107"/>
      <c r="BC30" s="7" t="s">
        <v>80</v>
      </c>
      <c r="BD30" s="117">
        <f>国語!AE58</f>
        <v>0</v>
      </c>
      <c r="BF30" s="7" t="s">
        <v>80</v>
      </c>
      <c r="BG30" s="139"/>
      <c r="BI30" s="150">
        <v>27</v>
      </c>
      <c r="BJ30" s="133"/>
      <c r="BK30" s="144"/>
      <c r="BL30" s="154"/>
      <c r="BM30" s="56"/>
    </row>
    <row r="31" spans="1:65" ht="50.25" customHeight="1" thickBot="1">
      <c r="A31" s="216">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17">
        <f t="shared" si="0"/>
        <v>0</v>
      </c>
      <c r="BA31" s="107"/>
      <c r="BC31" s="7" t="s">
        <v>81</v>
      </c>
      <c r="BD31" s="117">
        <f>国語!AF58</f>
        <v>0</v>
      </c>
      <c r="BF31" s="7" t="s">
        <v>81</v>
      </c>
      <c r="BG31" s="139"/>
      <c r="BI31" s="150">
        <v>28</v>
      </c>
      <c r="BJ31" s="133"/>
      <c r="BK31" s="144"/>
      <c r="BL31" s="154"/>
      <c r="BM31" s="56"/>
    </row>
    <row r="32" spans="1:65" ht="50.25" customHeight="1">
      <c r="A32" s="94">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18">
        <f t="shared" si="0"/>
        <v>0</v>
      </c>
      <c r="BA32" s="107"/>
      <c r="BC32" s="7" t="s">
        <v>82</v>
      </c>
      <c r="BD32" s="117">
        <f>国語!AG58</f>
        <v>0</v>
      </c>
      <c r="BF32" s="7" t="s">
        <v>82</v>
      </c>
      <c r="BG32" s="139"/>
      <c r="BI32" s="150">
        <v>29</v>
      </c>
      <c r="BJ32" s="133"/>
      <c r="BK32" s="144"/>
      <c r="BL32" s="154"/>
      <c r="BM32" s="56"/>
    </row>
    <row r="33" spans="1:65" ht="50.25" customHeight="1" thickBot="1">
      <c r="A33" s="212">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13">
        <f t="shared" si="0"/>
        <v>0</v>
      </c>
      <c r="BA33" s="107"/>
      <c r="BC33" s="7" t="s">
        <v>83</v>
      </c>
      <c r="BD33" s="117">
        <f>国語!AH58</f>
        <v>0</v>
      </c>
      <c r="BF33" s="7" t="s">
        <v>83</v>
      </c>
      <c r="BG33" s="139"/>
      <c r="BI33" s="150">
        <v>30</v>
      </c>
      <c r="BJ33" s="133"/>
      <c r="BK33" s="268"/>
      <c r="BL33" s="154"/>
      <c r="BM33" s="140"/>
    </row>
    <row r="34" spans="1:65" ht="50.25" customHeight="1">
      <c r="A34" s="214">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15">
        <f t="shared" si="0"/>
        <v>0</v>
      </c>
      <c r="BA34" s="107"/>
      <c r="BC34" s="7" t="s">
        <v>84</v>
      </c>
      <c r="BD34" s="117">
        <f>国語!AI58</f>
        <v>0</v>
      </c>
      <c r="BF34" s="7" t="s">
        <v>84</v>
      </c>
      <c r="BG34" s="139"/>
      <c r="BI34" s="150">
        <v>31</v>
      </c>
      <c r="BJ34" s="133"/>
      <c r="BK34" s="268"/>
      <c r="BL34" s="154"/>
      <c r="BM34" s="140"/>
    </row>
    <row r="35" spans="1:65" ht="50.25" customHeight="1" thickBot="1">
      <c r="A35" s="216">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18">
        <f t="shared" si="0"/>
        <v>0</v>
      </c>
      <c r="BA35" s="107"/>
      <c r="BC35" s="7" t="s">
        <v>85</v>
      </c>
      <c r="BD35" s="117">
        <f>国語!AJ58</f>
        <v>0</v>
      </c>
      <c r="BF35" s="7" t="s">
        <v>85</v>
      </c>
      <c r="BG35" s="139"/>
      <c r="BI35" s="150">
        <v>32</v>
      </c>
      <c r="BJ35" s="133"/>
      <c r="BK35" s="268"/>
      <c r="BL35" s="154"/>
      <c r="BM35" s="56"/>
    </row>
    <row r="36" spans="1:65" ht="50.25" customHeight="1">
      <c r="A36" s="94">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19">
        <f t="shared" si="0"/>
        <v>0</v>
      </c>
      <c r="BA36" s="107"/>
      <c r="BC36" s="7" t="s">
        <v>86</v>
      </c>
      <c r="BD36" s="117">
        <f>国語!AK58</f>
        <v>0</v>
      </c>
      <c r="BF36" s="7" t="s">
        <v>86</v>
      </c>
      <c r="BG36" s="139"/>
      <c r="BI36" s="150">
        <v>33</v>
      </c>
      <c r="BJ36" s="133"/>
      <c r="BK36" s="268"/>
      <c r="BL36" s="154"/>
      <c r="BM36" s="56"/>
    </row>
    <row r="37" spans="1:65" ht="50.25" customHeight="1" thickBot="1">
      <c r="A37" s="212">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13">
        <f t="shared" si="0"/>
        <v>0</v>
      </c>
      <c r="BA37" s="107"/>
      <c r="BC37" s="10" t="s">
        <v>87</v>
      </c>
      <c r="BD37" s="117">
        <f>国語!AL58</f>
        <v>0</v>
      </c>
      <c r="BF37" s="10" t="s">
        <v>87</v>
      </c>
      <c r="BG37" s="139"/>
      <c r="BI37" s="150">
        <v>34</v>
      </c>
      <c r="BJ37" s="133"/>
      <c r="BK37" s="268"/>
      <c r="BL37" s="154"/>
      <c r="BM37" s="56"/>
    </row>
    <row r="38" spans="1:65" ht="50.25" customHeight="1">
      <c r="A38" s="214">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15">
        <f t="shared" si="0"/>
        <v>0</v>
      </c>
      <c r="BA38" s="107"/>
      <c r="BC38" s="9" t="s">
        <v>88</v>
      </c>
      <c r="BD38" s="117">
        <f>国語!AM58</f>
        <v>0</v>
      </c>
      <c r="BF38" s="9" t="s">
        <v>88</v>
      </c>
      <c r="BG38" s="139"/>
      <c r="BI38" s="150">
        <v>35</v>
      </c>
      <c r="BJ38" s="133"/>
      <c r="BK38" s="269"/>
      <c r="BL38" s="154"/>
      <c r="BM38" s="56"/>
    </row>
    <row r="39" spans="1:65" ht="50.25" customHeight="1" thickBot="1">
      <c r="A39" s="216">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17">
        <f t="shared" si="0"/>
        <v>0</v>
      </c>
      <c r="BA39" s="107"/>
      <c r="BC39" s="27" t="s">
        <v>91</v>
      </c>
      <c r="BD39" s="117">
        <f>国語!AN58</f>
        <v>0</v>
      </c>
      <c r="BF39" s="7" t="s">
        <v>91</v>
      </c>
      <c r="BG39" s="139"/>
      <c r="BI39" s="151">
        <v>36</v>
      </c>
      <c r="BJ39" s="132"/>
      <c r="BK39" s="270"/>
      <c r="BL39" s="154"/>
      <c r="BM39" s="57"/>
    </row>
    <row r="40" spans="1:65" ht="50.25" customHeight="1">
      <c r="A40" s="94">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18">
        <f t="shared" si="0"/>
        <v>0</v>
      </c>
      <c r="BA40" s="107"/>
      <c r="BC40" s="27" t="s">
        <v>92</v>
      </c>
      <c r="BD40" s="117">
        <f>国語!AO58</f>
        <v>0</v>
      </c>
      <c r="BF40" s="7" t="s">
        <v>92</v>
      </c>
      <c r="BG40" s="139"/>
      <c r="BI40" s="150">
        <v>37</v>
      </c>
      <c r="BJ40" s="133"/>
      <c r="BK40" s="269"/>
      <c r="BL40" s="154"/>
      <c r="BM40" s="56"/>
    </row>
    <row r="41" spans="1:65" ht="50.25" customHeight="1" thickBot="1">
      <c r="A41" s="212">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13">
        <f t="shared" si="0"/>
        <v>0</v>
      </c>
      <c r="BA41" s="107"/>
      <c r="BC41" s="27" t="s">
        <v>93</v>
      </c>
      <c r="BD41" s="117">
        <f>国語!AP58</f>
        <v>0</v>
      </c>
      <c r="BF41" s="7" t="s">
        <v>93</v>
      </c>
      <c r="BG41" s="139"/>
      <c r="BI41" s="150">
        <v>38</v>
      </c>
      <c r="BJ41" s="133"/>
      <c r="BK41" s="269"/>
      <c r="BL41" s="154"/>
      <c r="BM41" s="56"/>
    </row>
    <row r="42" spans="1:65" ht="50.25" customHeight="1" thickBot="1">
      <c r="A42" s="214">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15">
        <f t="shared" si="0"/>
        <v>0</v>
      </c>
      <c r="BA42" s="107"/>
      <c r="BC42" s="27" t="s">
        <v>94</v>
      </c>
      <c r="BD42" s="117">
        <f>国語!AQ58</f>
        <v>0</v>
      </c>
      <c r="BF42" s="7" t="s">
        <v>94</v>
      </c>
      <c r="BG42" s="139"/>
      <c r="BI42" s="150">
        <v>39</v>
      </c>
      <c r="BJ42" s="133"/>
      <c r="BK42" s="269"/>
      <c r="BL42" s="154"/>
      <c r="BM42" s="56"/>
    </row>
    <row r="43" spans="1:65" ht="50.25" customHeight="1" thickBot="1">
      <c r="A43" s="95">
        <v>40</v>
      </c>
      <c r="B43" s="91">
        <f>COUNTIF(国語!E50,1)*国語!$E$10</f>
        <v>0</v>
      </c>
      <c r="C43" s="92">
        <f>COUNTIF(国語!F50,1)*国語!$F$10</f>
        <v>0</v>
      </c>
      <c r="D43" s="92">
        <f>COUNTIF(国語!G50,1)*国語!$G$10</f>
        <v>0</v>
      </c>
      <c r="E43" s="92">
        <f>COUNTIF(国語!H50,1)*国語!$H$10</f>
        <v>0</v>
      </c>
      <c r="F43" s="93">
        <f>COUNTIF(国語!I50,1)*国語!$I$10</f>
        <v>0</v>
      </c>
      <c r="G43" s="91">
        <f>COUNTIF(国語!J50,1)*国語!$J$10</f>
        <v>0</v>
      </c>
      <c r="H43" s="92">
        <f>COUNTIF(国語!K50,1)*国語!$K$10</f>
        <v>0</v>
      </c>
      <c r="I43" s="92">
        <f>COUNTIF(国語!L50,1)*国語!$L$10</f>
        <v>0</v>
      </c>
      <c r="J43" s="92">
        <f>COUNTIF(国語!M50,1)*国語!$M$10</f>
        <v>0</v>
      </c>
      <c r="K43" s="93">
        <f>COUNTIF(国語!N50,1)*国語!$N$10</f>
        <v>0</v>
      </c>
      <c r="L43" s="91">
        <f>COUNTIF(国語!O50,1)*国語!$O$10</f>
        <v>0</v>
      </c>
      <c r="M43" s="92">
        <f>COUNTIF(国語!P50,1)*国語!$P$10</f>
        <v>0</v>
      </c>
      <c r="N43" s="92">
        <f>COUNTIF(国語!Q50,1)*国語!$Q$10</f>
        <v>0</v>
      </c>
      <c r="O43" s="92">
        <f>COUNTIF(国語!R50,1)*国語!$R$10</f>
        <v>0</v>
      </c>
      <c r="P43" s="93">
        <f>COUNTIF(国語!S50,1)*国語!$S$10</f>
        <v>0</v>
      </c>
      <c r="Q43" s="91">
        <f>COUNTIF(国語!T50,1)*国語!$T$10</f>
        <v>0</v>
      </c>
      <c r="R43" s="92">
        <f>COUNTIF(国語!U50,1)*国語!$U$10</f>
        <v>0</v>
      </c>
      <c r="S43" s="92">
        <f>COUNTIF(国語!V50,1)*国語!$V$10</f>
        <v>0</v>
      </c>
      <c r="T43" s="92">
        <f>COUNTIF(国語!W50,1)*国語!$W$10</f>
        <v>0</v>
      </c>
      <c r="U43" s="93">
        <f>COUNTIF(国語!X50,1)*国語!$X$10</f>
        <v>0</v>
      </c>
      <c r="V43" s="91">
        <f>COUNTIF(国語!Y50,1)*国語!$Y$10</f>
        <v>0</v>
      </c>
      <c r="W43" s="92">
        <f>COUNTIF(国語!Z50,1)*国語!$Z$10</f>
        <v>0</v>
      </c>
      <c r="X43" s="92">
        <f>COUNTIF(国語!AA50,1)*国語!$AA$10</f>
        <v>0</v>
      </c>
      <c r="Y43" s="92">
        <f>COUNTIF(国語!AB50,1)*国語!$AB$10</f>
        <v>0</v>
      </c>
      <c r="Z43" s="93">
        <f>COUNTIF(国語!AC50,1)*国語!$AC$10</f>
        <v>0</v>
      </c>
      <c r="AA43" s="91">
        <f>COUNTIF(国語!AD50,1)*国語!$AD$10</f>
        <v>0</v>
      </c>
      <c r="AB43" s="92">
        <f>COUNTIF(国語!AE50,1)*国語!$AE$10</f>
        <v>0</v>
      </c>
      <c r="AC43" s="92">
        <f>COUNTIF(国語!AF50,1)*国語!$AF$10</f>
        <v>0</v>
      </c>
      <c r="AD43" s="92">
        <f>COUNTIF(国語!AG50,1)*国語!$AG$10</f>
        <v>0</v>
      </c>
      <c r="AE43" s="101">
        <f>COUNTIF(国語!AH50,1)*国語!$AH$10</f>
        <v>0</v>
      </c>
      <c r="AF43" s="91">
        <f>COUNTIF(国語!AI50,1)*国語!$AI$10</f>
        <v>0</v>
      </c>
      <c r="AG43" s="92">
        <f>COUNTIF(国語!AJ50,1)*国語!$AJ$10</f>
        <v>0</v>
      </c>
      <c r="AH43" s="92">
        <f>COUNTIF(国語!AK50,1)*国語!$AK$10</f>
        <v>0</v>
      </c>
      <c r="AI43" s="92">
        <f>COUNTIF(国語!AL50,1)*国語!$AL$10</f>
        <v>0</v>
      </c>
      <c r="AJ43" s="93">
        <f>COUNTIF(国語!AM50,1)*国語!$AM$10</f>
        <v>0</v>
      </c>
      <c r="AK43" s="91">
        <f>COUNTIF(国語!AN50,1)*国語!$AN$10</f>
        <v>0</v>
      </c>
      <c r="AL43" s="92">
        <f>COUNTIF(国語!AO50,1)*国語!$AO$10</f>
        <v>0</v>
      </c>
      <c r="AM43" s="92">
        <f>COUNTIF(国語!AP50,1)*国語!$AP$10</f>
        <v>0</v>
      </c>
      <c r="AN43" s="92">
        <f>COUNTIF(国語!AQ50,1)*国語!$AQ$10</f>
        <v>0</v>
      </c>
      <c r="AO43" s="93">
        <f>COUNTIF(国語!AR50,1)*国語!$AR$10</f>
        <v>0</v>
      </c>
      <c r="AP43" s="91">
        <f>COUNTIF(国語!AS50,1)*国語!$AS$10</f>
        <v>0</v>
      </c>
      <c r="AQ43" s="92">
        <f>COUNTIF(国語!AT50,1)*国語!$AT$10</f>
        <v>0</v>
      </c>
      <c r="AR43" s="92">
        <f>COUNTIF(国語!AU50,1)*国語!$AU$10</f>
        <v>0</v>
      </c>
      <c r="AS43" s="92">
        <f>COUNTIF(国語!AV50,1)*国語!$AV$10</f>
        <v>0</v>
      </c>
      <c r="AT43" s="93">
        <f>COUNTIF(国語!AW50,1)*国語!$AW$10</f>
        <v>0</v>
      </c>
      <c r="AU43" s="91">
        <f>COUNTIF(国語!AX50,1)*国語!$AX$10</f>
        <v>0</v>
      </c>
      <c r="AV43" s="92">
        <f>COUNTIF(国語!AY50,1)*国語!$AY$10</f>
        <v>0</v>
      </c>
      <c r="AW43" s="92">
        <f>COUNTIF(国語!AZ50,1)*国語!$AZ$10</f>
        <v>0</v>
      </c>
      <c r="AX43" s="92">
        <f>COUNTIF(国語!BA50,1)*国語!$BA$10</f>
        <v>0</v>
      </c>
      <c r="AY43" s="93">
        <f>COUNTIF(国語!BB50,1)*国語!$BB$10</f>
        <v>0</v>
      </c>
      <c r="AZ43" s="220">
        <f t="shared" si="0"/>
        <v>0</v>
      </c>
      <c r="BA43" s="107"/>
      <c r="BC43" s="27" t="s">
        <v>95</v>
      </c>
      <c r="BD43" s="117">
        <f>国語!AR58</f>
        <v>0</v>
      </c>
      <c r="BF43" s="7" t="s">
        <v>95</v>
      </c>
      <c r="BG43" s="139"/>
      <c r="BI43" s="150">
        <v>40</v>
      </c>
      <c r="BJ43" s="133"/>
      <c r="BK43" s="269"/>
      <c r="BL43" s="155"/>
      <c r="BM43" s="56"/>
    </row>
    <row r="44" spans="1:65" ht="50.25" customHeight="1">
      <c r="A44" s="221">
        <v>41</v>
      </c>
      <c r="B44" s="12">
        <f>COUNTIF(国語!E51,1)*国語!$E$10</f>
        <v>0</v>
      </c>
      <c r="C44" s="102">
        <f>COUNTIF(国語!F51,1)*国語!$F$10</f>
        <v>0</v>
      </c>
      <c r="D44" s="102">
        <f>COUNTIF(国語!G51,1)*国語!$G$10</f>
        <v>0</v>
      </c>
      <c r="E44" s="102">
        <f>COUNTIF(国語!H51,1)*国語!$H$10</f>
        <v>0</v>
      </c>
      <c r="F44" s="103">
        <f>COUNTIF(国語!I51,1)*国語!$I$10</f>
        <v>0</v>
      </c>
      <c r="G44" s="12">
        <f>COUNTIF(国語!J51,1)*国語!$J$10</f>
        <v>0</v>
      </c>
      <c r="H44" s="102">
        <f>COUNTIF(国語!K51,1)*国語!$K$10</f>
        <v>0</v>
      </c>
      <c r="I44" s="102">
        <f>COUNTIF(国語!L51,1)*国語!$L$10</f>
        <v>0</v>
      </c>
      <c r="J44" s="102">
        <f>COUNTIF(国語!M51,1)*国語!$M$10</f>
        <v>0</v>
      </c>
      <c r="K44" s="103">
        <f>COUNTIF(国語!N51,1)*国語!$N$10</f>
        <v>0</v>
      </c>
      <c r="L44" s="12">
        <f>COUNTIF(国語!O51,1)*国語!$O$10</f>
        <v>0</v>
      </c>
      <c r="M44" s="102">
        <f>COUNTIF(国語!P51,1)*国語!$P$10</f>
        <v>0</v>
      </c>
      <c r="N44" s="102">
        <f>COUNTIF(国語!Q51,1)*国語!$Q$10</f>
        <v>0</v>
      </c>
      <c r="O44" s="102">
        <f>COUNTIF(国語!R51,1)*国語!$R$10</f>
        <v>0</v>
      </c>
      <c r="P44" s="103">
        <f>COUNTIF(国語!S51,1)*国語!$S$10</f>
        <v>0</v>
      </c>
      <c r="Q44" s="12">
        <f>COUNTIF(国語!T51,1)*国語!$T$10</f>
        <v>0</v>
      </c>
      <c r="R44" s="102">
        <f>COUNTIF(国語!U51,1)*国語!$U$10</f>
        <v>0</v>
      </c>
      <c r="S44" s="102">
        <f>COUNTIF(国語!V51,1)*国語!$V$10</f>
        <v>0</v>
      </c>
      <c r="T44" s="102">
        <f>COUNTIF(国語!W51,1)*国語!$W$10</f>
        <v>0</v>
      </c>
      <c r="U44" s="103">
        <f>COUNTIF(国語!X51,1)*国語!$X$10</f>
        <v>0</v>
      </c>
      <c r="V44" s="12">
        <f>COUNTIF(国語!Y51,1)*国語!$Y$10</f>
        <v>0</v>
      </c>
      <c r="W44" s="102">
        <f>COUNTIF(国語!Z51,1)*国語!$Z$10</f>
        <v>0</v>
      </c>
      <c r="X44" s="102">
        <f>COUNTIF(国語!AA51,1)*国語!$AA$10</f>
        <v>0</v>
      </c>
      <c r="Y44" s="102">
        <f>COUNTIF(国語!AB51,1)*国語!$AB$10</f>
        <v>0</v>
      </c>
      <c r="Z44" s="103">
        <f>COUNTIF(国語!AC51,1)*国語!$AC$10</f>
        <v>0</v>
      </c>
      <c r="AA44" s="12">
        <f>COUNTIF(国語!AD51,1)*国語!$AD$10</f>
        <v>0</v>
      </c>
      <c r="AB44" s="102">
        <f>COUNTIF(国語!AE51,1)*国語!$AE$10</f>
        <v>0</v>
      </c>
      <c r="AC44" s="102">
        <f>COUNTIF(国語!AF51,1)*国語!$AF$10</f>
        <v>0</v>
      </c>
      <c r="AD44" s="102">
        <f>COUNTIF(国語!AG51,1)*国語!$AG$10</f>
        <v>0</v>
      </c>
      <c r="AE44" s="103">
        <f>COUNTIF(国語!AH51,1)*国語!$AH$10</f>
        <v>0</v>
      </c>
      <c r="AF44" s="12">
        <f>COUNTIF(国語!AI51,1)*国語!$AI$10</f>
        <v>0</v>
      </c>
      <c r="AG44" s="102">
        <f>COUNTIF(国語!AJ51,1)*国語!$AJ$10</f>
        <v>0</v>
      </c>
      <c r="AH44" s="102">
        <f>COUNTIF(国語!AK51,1)*国語!$AK$10</f>
        <v>0</v>
      </c>
      <c r="AI44" s="102">
        <f>COUNTIF(国語!AL51,1)*国語!$AL$10</f>
        <v>0</v>
      </c>
      <c r="AJ44" s="103">
        <f>COUNTIF(国語!AM51,1)*国語!$AM$10</f>
        <v>0</v>
      </c>
      <c r="AK44" s="12">
        <f>COUNTIF(国語!AN51,1)*国語!$AN$10</f>
        <v>0</v>
      </c>
      <c r="AL44" s="102">
        <f>COUNTIF(国語!AO51,1)*国語!$AO$10</f>
        <v>0</v>
      </c>
      <c r="AM44" s="102">
        <f>COUNTIF(国語!AP51,1)*国語!$AP$10</f>
        <v>0</v>
      </c>
      <c r="AN44" s="102">
        <f>COUNTIF(国語!AQ51,1)*国語!$AQ$10</f>
        <v>0</v>
      </c>
      <c r="AO44" s="103">
        <f>COUNTIF(国語!AR51,1)*国語!$AR$10</f>
        <v>0</v>
      </c>
      <c r="AP44" s="12">
        <f>COUNTIF(国語!AS51,1)*国語!$AS$10</f>
        <v>0</v>
      </c>
      <c r="AQ44" s="102">
        <f>COUNTIF(国語!AT51,1)*国語!$AT$10</f>
        <v>0</v>
      </c>
      <c r="AR44" s="102">
        <f>COUNTIF(国語!AU51,1)*国語!$AU$10</f>
        <v>0</v>
      </c>
      <c r="AS44" s="102">
        <f>COUNTIF(国語!AV51,1)*国語!$AV$10</f>
        <v>0</v>
      </c>
      <c r="AT44" s="103">
        <f>COUNTIF(国語!AW51,1)*国語!$AW$10</f>
        <v>0</v>
      </c>
      <c r="AU44" s="12">
        <f>COUNTIF(国語!AX51,1)*国語!$AX$10</f>
        <v>0</v>
      </c>
      <c r="AV44" s="102">
        <f>COUNTIF(国語!AY51,1)*国語!$AY$10</f>
        <v>0</v>
      </c>
      <c r="AW44" s="102">
        <f>COUNTIF(国語!AZ51,1)*国語!$AZ$10</f>
        <v>0</v>
      </c>
      <c r="AX44" s="102">
        <f>COUNTIF(国語!BA51,1)*国語!$BA$10</f>
        <v>0</v>
      </c>
      <c r="AY44" s="103">
        <f>COUNTIF(国語!BB51,1)*国語!$BB$10</f>
        <v>0</v>
      </c>
      <c r="AZ44" s="218">
        <f t="shared" si="0"/>
        <v>0</v>
      </c>
      <c r="BA44" s="107"/>
      <c r="BC44" s="27" t="s">
        <v>96</v>
      </c>
      <c r="BD44" s="117">
        <f>国語!AS58</f>
        <v>0</v>
      </c>
      <c r="BF44" s="7" t="s">
        <v>96</v>
      </c>
      <c r="BG44" s="139"/>
      <c r="BI44" s="150">
        <v>41</v>
      </c>
      <c r="BJ44" s="133"/>
      <c r="BK44" s="269"/>
      <c r="BL44" s="155"/>
      <c r="BM44" s="56"/>
    </row>
    <row r="45" spans="1:65" ht="50.25" customHeight="1" thickBot="1">
      <c r="A45" s="222">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13">
        <f t="shared" si="0"/>
        <v>0</v>
      </c>
      <c r="BA45" s="107"/>
      <c r="BC45" s="27" t="s">
        <v>97</v>
      </c>
      <c r="BD45" s="117">
        <f>国語!AT58</f>
        <v>0</v>
      </c>
      <c r="BF45" s="7" t="s">
        <v>97</v>
      </c>
      <c r="BG45" s="139"/>
      <c r="BI45" s="150">
        <v>42</v>
      </c>
      <c r="BJ45" s="133"/>
      <c r="BK45" s="269"/>
      <c r="BL45" s="155"/>
      <c r="BM45" s="56"/>
    </row>
    <row r="46" spans="1:65" ht="50.25" customHeight="1">
      <c r="A46" s="223">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18">
        <f t="shared" si="0"/>
        <v>0</v>
      </c>
      <c r="BA46" s="107"/>
      <c r="BC46" s="27" t="s">
        <v>98</v>
      </c>
      <c r="BD46" s="117">
        <f>国語!AU58</f>
        <v>0</v>
      </c>
      <c r="BF46" s="7" t="s">
        <v>98</v>
      </c>
      <c r="BG46" s="139"/>
      <c r="BI46" s="150">
        <v>43</v>
      </c>
      <c r="BJ46" s="133"/>
      <c r="BK46" s="269"/>
      <c r="BL46" s="155"/>
      <c r="BM46" s="56"/>
    </row>
    <row r="47" spans="1:65" ht="50.25" customHeight="1" thickBot="1">
      <c r="A47" s="224">
        <v>44</v>
      </c>
      <c r="B47" s="104">
        <f>COUNTIF(国語!E54,1)*国語!$E$10</f>
        <v>0</v>
      </c>
      <c r="C47" s="105">
        <f>COUNTIF(国語!F54,1)*国語!$F$10</f>
        <v>0</v>
      </c>
      <c r="D47" s="105">
        <f>COUNTIF(国語!G54,1)*国語!$G$10</f>
        <v>0</v>
      </c>
      <c r="E47" s="105">
        <f>COUNTIF(国語!H54,1)*国語!$H$10</f>
        <v>0</v>
      </c>
      <c r="F47" s="106">
        <f>COUNTIF(国語!I54,1)*国語!$I$10</f>
        <v>0</v>
      </c>
      <c r="G47" s="104">
        <f>COUNTIF(国語!J54,1)*国語!$J$10</f>
        <v>0</v>
      </c>
      <c r="H47" s="105">
        <f>COUNTIF(国語!K54,1)*国語!$K$10</f>
        <v>0</v>
      </c>
      <c r="I47" s="105">
        <f>COUNTIF(国語!L54,1)*国語!$L$10</f>
        <v>0</v>
      </c>
      <c r="J47" s="105">
        <f>COUNTIF(国語!M54,1)*国語!$M$10</f>
        <v>0</v>
      </c>
      <c r="K47" s="106">
        <f>COUNTIF(国語!N54,1)*国語!$N$10</f>
        <v>0</v>
      </c>
      <c r="L47" s="104">
        <f>COUNTIF(国語!O54,1)*国語!$O$10</f>
        <v>0</v>
      </c>
      <c r="M47" s="105">
        <f>COUNTIF(国語!P54,1)*国語!$P$10</f>
        <v>0</v>
      </c>
      <c r="N47" s="105">
        <f>COUNTIF(国語!Q54,1)*国語!$Q$10</f>
        <v>0</v>
      </c>
      <c r="O47" s="105">
        <f>COUNTIF(国語!R54,1)*国語!$R$10</f>
        <v>0</v>
      </c>
      <c r="P47" s="106">
        <f>COUNTIF(国語!S54,1)*国語!$S$10</f>
        <v>0</v>
      </c>
      <c r="Q47" s="104">
        <f>COUNTIF(国語!T54,1)*国語!$T$10</f>
        <v>0</v>
      </c>
      <c r="R47" s="105">
        <f>COUNTIF(国語!U54,1)*国語!$U$10</f>
        <v>0</v>
      </c>
      <c r="S47" s="105">
        <f>COUNTIF(国語!V54,1)*国語!$V$10</f>
        <v>0</v>
      </c>
      <c r="T47" s="105">
        <f>COUNTIF(国語!W54,1)*国語!$W$10</f>
        <v>0</v>
      </c>
      <c r="U47" s="106">
        <f>COUNTIF(国語!X54,1)*国語!$X$10</f>
        <v>0</v>
      </c>
      <c r="V47" s="104">
        <f>COUNTIF(国語!Y54,1)*国語!$Y$10</f>
        <v>0</v>
      </c>
      <c r="W47" s="105">
        <f>COUNTIF(国語!Z54,1)*国語!$Z$10</f>
        <v>0</v>
      </c>
      <c r="X47" s="105">
        <f>COUNTIF(国語!AA54,1)*国語!$AA$10</f>
        <v>0</v>
      </c>
      <c r="Y47" s="105">
        <f>COUNTIF(国語!AB54,1)*国語!$AB$10</f>
        <v>0</v>
      </c>
      <c r="Z47" s="106">
        <f>COUNTIF(国語!AC54,1)*国語!$AC$10</f>
        <v>0</v>
      </c>
      <c r="AA47" s="104">
        <f>COUNTIF(国語!AD54,1)*国語!$AD$10</f>
        <v>0</v>
      </c>
      <c r="AB47" s="105">
        <f>COUNTIF(国語!AE54,1)*国語!$AE$10</f>
        <v>0</v>
      </c>
      <c r="AC47" s="105">
        <f>COUNTIF(国語!AF54,1)*国語!$AF$10</f>
        <v>0</v>
      </c>
      <c r="AD47" s="105">
        <f>COUNTIF(国語!AG54,1)*国語!$AG$10</f>
        <v>0</v>
      </c>
      <c r="AE47" s="106">
        <f>COUNTIF(国語!AH54,1)*国語!$AH$10</f>
        <v>0</v>
      </c>
      <c r="AF47" s="104">
        <f>COUNTIF(国語!AI54,1)*国語!$AI$10</f>
        <v>0</v>
      </c>
      <c r="AG47" s="105">
        <f>COUNTIF(国語!AJ54,1)*国語!$AJ$10</f>
        <v>0</v>
      </c>
      <c r="AH47" s="105">
        <f>COUNTIF(国語!AK54,1)*国語!$AK$10</f>
        <v>0</v>
      </c>
      <c r="AI47" s="105">
        <f>COUNTIF(国語!AL54,1)*国語!$AL$10</f>
        <v>0</v>
      </c>
      <c r="AJ47" s="106">
        <f>COUNTIF(国語!AM54,1)*国語!$AM$10</f>
        <v>0</v>
      </c>
      <c r="AK47" s="104">
        <f>COUNTIF(国語!AN54,1)*国語!$AN$10</f>
        <v>0</v>
      </c>
      <c r="AL47" s="105">
        <f>COUNTIF(国語!AO54,1)*国語!$AO$10</f>
        <v>0</v>
      </c>
      <c r="AM47" s="105">
        <f>COUNTIF(国語!AP54,1)*国語!$AP$10</f>
        <v>0</v>
      </c>
      <c r="AN47" s="105">
        <f>COUNTIF(国語!AQ54,1)*国語!$AQ$10</f>
        <v>0</v>
      </c>
      <c r="AO47" s="106">
        <f>COUNTIF(国語!AR54,1)*国語!$AR$10</f>
        <v>0</v>
      </c>
      <c r="AP47" s="104">
        <f>COUNTIF(国語!AS54,1)*国語!$AS$10</f>
        <v>0</v>
      </c>
      <c r="AQ47" s="105">
        <f>COUNTIF(国語!AT54,1)*国語!$AT$10</f>
        <v>0</v>
      </c>
      <c r="AR47" s="105">
        <f>COUNTIF(国語!AU54,1)*国語!$AU$10</f>
        <v>0</v>
      </c>
      <c r="AS47" s="105">
        <f>COUNTIF(国語!AV54,1)*国語!$AV$10</f>
        <v>0</v>
      </c>
      <c r="AT47" s="106">
        <f>COUNTIF(国語!AW54,1)*国語!$AW$10</f>
        <v>0</v>
      </c>
      <c r="AU47" s="104">
        <f>COUNTIF(国語!AX54,1)*国語!$AX$10</f>
        <v>0</v>
      </c>
      <c r="AV47" s="105">
        <f>COUNTIF(国語!AY54,1)*国語!$AY$10</f>
        <v>0</v>
      </c>
      <c r="AW47" s="105">
        <f>COUNTIF(国語!AZ54,1)*国語!$AZ$10</f>
        <v>0</v>
      </c>
      <c r="AX47" s="105">
        <f>COUNTIF(国語!BA54,1)*国語!$BA$10</f>
        <v>0</v>
      </c>
      <c r="AY47" s="106">
        <f>COUNTIF(国語!BB54,1)*国語!$BB$10</f>
        <v>0</v>
      </c>
      <c r="AZ47" s="225">
        <f t="shared" si="0"/>
        <v>0</v>
      </c>
      <c r="BA47" s="107"/>
      <c r="BC47" s="27" t="s">
        <v>99</v>
      </c>
      <c r="BD47" s="117">
        <f>国語!AV58</f>
        <v>0</v>
      </c>
      <c r="BF47" s="7" t="s">
        <v>99</v>
      </c>
      <c r="BG47" s="139"/>
      <c r="BI47" s="150">
        <v>44</v>
      </c>
      <c r="BJ47" s="133"/>
      <c r="BK47" s="269"/>
      <c r="BL47" s="155"/>
      <c r="BM47" s="56"/>
    </row>
    <row r="48" spans="1:65" ht="50.25" customHeight="1" thickBot="1">
      <c r="A48" s="226">
        <v>45</v>
      </c>
      <c r="B48" s="15">
        <f>COUNTIF(国語!E55,1)*国語!$E$10</f>
        <v>0</v>
      </c>
      <c r="C48" s="227">
        <f>COUNTIF(国語!F55,1)*国語!$F$10</f>
        <v>0</v>
      </c>
      <c r="D48" s="227">
        <f>COUNTIF(国語!G55,1)*国語!$G$10</f>
        <v>0</v>
      </c>
      <c r="E48" s="227">
        <f>COUNTIF(国語!H55,1)*国語!$H$10</f>
        <v>0</v>
      </c>
      <c r="F48" s="228">
        <f>COUNTIF(国語!I55,1)*国語!$I$10</f>
        <v>0</v>
      </c>
      <c r="G48" s="15">
        <f>COUNTIF(国語!J55,1)*国語!$J$10</f>
        <v>0</v>
      </c>
      <c r="H48" s="227">
        <f>COUNTIF(国語!K55,1)*国語!$K$10</f>
        <v>0</v>
      </c>
      <c r="I48" s="227">
        <f>COUNTIF(国語!L55,1)*国語!$L$10</f>
        <v>0</v>
      </c>
      <c r="J48" s="227">
        <f>COUNTIF(国語!M55,1)*国語!$M$10</f>
        <v>0</v>
      </c>
      <c r="K48" s="228">
        <f>COUNTIF(国語!N55,1)*国語!$N$10</f>
        <v>0</v>
      </c>
      <c r="L48" s="15">
        <f>COUNTIF(国語!O55,1)*国語!$O$10</f>
        <v>0</v>
      </c>
      <c r="M48" s="227">
        <f>COUNTIF(国語!P55,1)*国語!$P$10</f>
        <v>0</v>
      </c>
      <c r="N48" s="227">
        <f>COUNTIF(国語!Q55,1)*国語!$Q$10</f>
        <v>0</v>
      </c>
      <c r="O48" s="227">
        <f>COUNTIF(国語!R55,1)*国語!$R$10</f>
        <v>0</v>
      </c>
      <c r="P48" s="228">
        <f>COUNTIF(国語!S55,1)*国語!$S$10</f>
        <v>0</v>
      </c>
      <c r="Q48" s="15">
        <f>COUNTIF(国語!T55,1)*国語!$T$10</f>
        <v>0</v>
      </c>
      <c r="R48" s="227">
        <f>COUNTIF(国語!U55,1)*国語!$U$10</f>
        <v>0</v>
      </c>
      <c r="S48" s="227">
        <f>COUNTIF(国語!V55,1)*国語!$V$10</f>
        <v>0</v>
      </c>
      <c r="T48" s="227">
        <f>COUNTIF(国語!W55,1)*国語!$W$10</f>
        <v>0</v>
      </c>
      <c r="U48" s="228">
        <f>COUNTIF(国語!X55,1)*国語!$X$10</f>
        <v>0</v>
      </c>
      <c r="V48" s="15">
        <f>COUNTIF(国語!Y55,1)*国語!$Y$10</f>
        <v>0</v>
      </c>
      <c r="W48" s="227">
        <f>COUNTIF(国語!Z55,1)*国語!$Z$10</f>
        <v>0</v>
      </c>
      <c r="X48" s="227">
        <f>COUNTIF(国語!AA55,1)*国語!$AA$10</f>
        <v>0</v>
      </c>
      <c r="Y48" s="227">
        <f>COUNTIF(国語!AB55,1)*国語!$AB$10</f>
        <v>0</v>
      </c>
      <c r="Z48" s="228">
        <f>COUNTIF(国語!AC55,1)*国語!$AC$10</f>
        <v>0</v>
      </c>
      <c r="AA48" s="15">
        <f>COUNTIF(国語!AD55,1)*国語!$AD$10</f>
        <v>0</v>
      </c>
      <c r="AB48" s="227">
        <f>COUNTIF(国語!AE55,1)*国語!$AE$10</f>
        <v>0</v>
      </c>
      <c r="AC48" s="227">
        <f>COUNTIF(国語!AF55,1)*国語!$AF$10</f>
        <v>0</v>
      </c>
      <c r="AD48" s="227">
        <f>COUNTIF(国語!AG55,1)*国語!$AG$10</f>
        <v>0</v>
      </c>
      <c r="AE48" s="228">
        <f>COUNTIF(国語!AH55,1)*国語!$AH$10</f>
        <v>0</v>
      </c>
      <c r="AF48" s="15">
        <f>COUNTIF(国語!AI55,1)*国語!$AI$10</f>
        <v>0</v>
      </c>
      <c r="AG48" s="227">
        <f>COUNTIF(国語!AJ55,1)*国語!$AJ$10</f>
        <v>0</v>
      </c>
      <c r="AH48" s="227">
        <f>COUNTIF(国語!AK55,1)*国語!$AK$10</f>
        <v>0</v>
      </c>
      <c r="AI48" s="227">
        <f>COUNTIF(国語!AL55,1)*国語!$AL$10</f>
        <v>0</v>
      </c>
      <c r="AJ48" s="228">
        <f>COUNTIF(国語!AM55,1)*国語!$AM$10</f>
        <v>0</v>
      </c>
      <c r="AK48" s="15">
        <f>COUNTIF(国語!AN55,1)*国語!$AN$10</f>
        <v>0</v>
      </c>
      <c r="AL48" s="227">
        <f>COUNTIF(国語!AO55,1)*国語!$AO$10</f>
        <v>0</v>
      </c>
      <c r="AM48" s="227">
        <f>COUNTIF(国語!AP55,1)*国語!$AP$10</f>
        <v>0</v>
      </c>
      <c r="AN48" s="227">
        <f>COUNTIF(国語!AQ55,1)*国語!$AQ$10</f>
        <v>0</v>
      </c>
      <c r="AO48" s="228">
        <f>COUNTIF(国語!AR55,1)*国語!$AR$10</f>
        <v>0</v>
      </c>
      <c r="AP48" s="15">
        <f>COUNTIF(国語!AS55,1)*国語!$AS$10</f>
        <v>0</v>
      </c>
      <c r="AQ48" s="227">
        <f>COUNTIF(国語!AT55,1)*国語!$AT$10</f>
        <v>0</v>
      </c>
      <c r="AR48" s="227">
        <f>COUNTIF(国語!AU55,1)*国語!$AU$10</f>
        <v>0</v>
      </c>
      <c r="AS48" s="227">
        <f>COUNTIF(国語!AV55,1)*国語!$AV$10</f>
        <v>0</v>
      </c>
      <c r="AT48" s="228">
        <f>COUNTIF(国語!AW55,1)*国語!$AW$10</f>
        <v>0</v>
      </c>
      <c r="AU48" s="15">
        <f>COUNTIF(国語!AX55,1)*国語!$AX$10</f>
        <v>0</v>
      </c>
      <c r="AV48" s="227">
        <f>COUNTIF(国語!AY55,1)*国語!$AY$10</f>
        <v>0</v>
      </c>
      <c r="AW48" s="227">
        <f>COUNTIF(国語!AZ55,1)*国語!$AZ$10</f>
        <v>0</v>
      </c>
      <c r="AX48" s="227">
        <f>COUNTIF(国語!BA55,1)*国語!$BA$10</f>
        <v>0</v>
      </c>
      <c r="AY48" s="228">
        <f>COUNTIF(国語!BB55,1)*国語!$BB$10</f>
        <v>0</v>
      </c>
      <c r="AZ48" s="229">
        <f t="shared" si="0"/>
        <v>0</v>
      </c>
      <c r="BA48" s="107"/>
      <c r="BC48" s="27" t="s">
        <v>100</v>
      </c>
      <c r="BD48" s="117">
        <f>国語!AW58</f>
        <v>0</v>
      </c>
      <c r="BF48" s="7" t="s">
        <v>100</v>
      </c>
      <c r="BG48" s="139"/>
      <c r="BI48" s="151">
        <v>45</v>
      </c>
      <c r="BJ48" s="132"/>
      <c r="BK48" s="270"/>
      <c r="BL48" s="155"/>
      <c r="BM48" s="57"/>
    </row>
    <row r="49" spans="1:65" ht="50.25" customHeight="1" thickBot="1">
      <c r="BC49" s="27" t="s">
        <v>101</v>
      </c>
      <c r="BD49" s="117">
        <f>国語!AX58</f>
        <v>0</v>
      </c>
      <c r="BF49" s="7" t="s">
        <v>101</v>
      </c>
      <c r="BG49" s="139"/>
      <c r="BI49" s="150">
        <v>46</v>
      </c>
      <c r="BJ49" s="133"/>
      <c r="BK49" s="269"/>
      <c r="BL49" s="155"/>
      <c r="BM49" s="56"/>
    </row>
    <row r="50" spans="1:65" ht="50.25" customHeight="1" thickBot="1">
      <c r="A50" s="322"/>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BC50" s="27" t="s">
        <v>102</v>
      </c>
      <c r="BD50" s="117">
        <f>国語!AY58</f>
        <v>0</v>
      </c>
      <c r="BF50" s="7" t="s">
        <v>102</v>
      </c>
      <c r="BG50" s="139"/>
      <c r="BI50" s="150">
        <v>47</v>
      </c>
      <c r="BJ50" s="133"/>
      <c r="BK50" s="269"/>
      <c r="BL50" s="155"/>
      <c r="BM50" s="56"/>
    </row>
    <row r="51" spans="1:65" ht="50.25" customHeight="1" thickBot="1">
      <c r="A51" s="2" t="s">
        <v>19</v>
      </c>
      <c r="B51" s="330">
        <v>1</v>
      </c>
      <c r="C51" s="331">
        <v>2</v>
      </c>
      <c r="D51" s="331">
        <v>3</v>
      </c>
      <c r="E51" s="331">
        <v>4</v>
      </c>
      <c r="F51" s="332">
        <v>5</v>
      </c>
      <c r="G51" s="333">
        <v>6</v>
      </c>
      <c r="H51" s="331">
        <v>7</v>
      </c>
      <c r="I51" s="331">
        <v>8</v>
      </c>
      <c r="J51" s="331">
        <v>9</v>
      </c>
      <c r="K51" s="334">
        <v>10</v>
      </c>
      <c r="L51" s="330">
        <v>11</v>
      </c>
      <c r="M51" s="331">
        <v>12</v>
      </c>
      <c r="N51" s="331">
        <v>13</v>
      </c>
      <c r="O51" s="331">
        <v>14</v>
      </c>
      <c r="P51" s="332">
        <v>15</v>
      </c>
      <c r="Q51" s="333">
        <v>16</v>
      </c>
      <c r="R51" s="331">
        <v>17</v>
      </c>
      <c r="S51" s="331">
        <v>18</v>
      </c>
      <c r="T51" s="331">
        <v>19</v>
      </c>
      <c r="U51" s="334">
        <v>20</v>
      </c>
      <c r="V51" s="330">
        <v>21</v>
      </c>
      <c r="W51" s="331">
        <v>22</v>
      </c>
      <c r="X51" s="331">
        <v>23</v>
      </c>
      <c r="Y51" s="331">
        <v>24</v>
      </c>
      <c r="Z51" s="332">
        <v>25</v>
      </c>
      <c r="AA51" s="275">
        <v>26</v>
      </c>
      <c r="AB51" s="273">
        <v>27</v>
      </c>
      <c r="AC51" s="273">
        <v>28</v>
      </c>
      <c r="AD51" s="273">
        <v>29</v>
      </c>
      <c r="AE51" s="276">
        <v>30</v>
      </c>
      <c r="AF51" s="272">
        <v>31</v>
      </c>
      <c r="AG51" s="273">
        <v>32</v>
      </c>
      <c r="AH51" s="273">
        <v>33</v>
      </c>
      <c r="AI51" s="273">
        <v>34</v>
      </c>
      <c r="AJ51" s="274">
        <v>35</v>
      </c>
      <c r="AK51" s="275">
        <v>36</v>
      </c>
      <c r="AL51" s="273">
        <v>37</v>
      </c>
      <c r="AM51" s="273">
        <v>38</v>
      </c>
      <c r="AN51" s="273">
        <v>39</v>
      </c>
      <c r="AO51" s="276">
        <v>40</v>
      </c>
      <c r="AP51" s="272">
        <v>41</v>
      </c>
      <c r="AQ51" s="273">
        <v>42</v>
      </c>
      <c r="AR51" s="273">
        <v>43</v>
      </c>
      <c r="AS51" s="273">
        <v>44</v>
      </c>
      <c r="AT51" s="274">
        <v>45</v>
      </c>
      <c r="AU51" s="275">
        <v>46</v>
      </c>
      <c r="AV51" s="273">
        <v>47</v>
      </c>
      <c r="AW51" s="273">
        <v>48</v>
      </c>
      <c r="AX51" s="273">
        <v>49</v>
      </c>
      <c r="AY51" s="274">
        <v>50</v>
      </c>
      <c r="BC51" s="27" t="s">
        <v>103</v>
      </c>
      <c r="BD51" s="117">
        <f>国語!AZ58</f>
        <v>0</v>
      </c>
      <c r="BF51" s="7" t="s">
        <v>103</v>
      </c>
      <c r="BG51" s="139"/>
      <c r="BI51" s="150">
        <v>48</v>
      </c>
      <c r="BJ51" s="133"/>
      <c r="BK51" s="269"/>
      <c r="BL51" s="155"/>
      <c r="BM51" s="56"/>
    </row>
    <row r="52" spans="1:65" ht="50.25" customHeight="1" thickBot="1">
      <c r="A52" s="100" t="s">
        <v>20</v>
      </c>
      <c r="B52" s="323">
        <f>国語!E58</f>
        <v>0</v>
      </c>
      <c r="C52" s="324">
        <f>国語!F58</f>
        <v>0</v>
      </c>
      <c r="D52" s="324">
        <f>国語!G58</f>
        <v>0</v>
      </c>
      <c r="E52" s="324">
        <f>国語!H58</f>
        <v>0</v>
      </c>
      <c r="F52" s="325">
        <f>国語!I58</f>
        <v>0</v>
      </c>
      <c r="G52" s="323">
        <f>国語!J58</f>
        <v>0</v>
      </c>
      <c r="H52" s="324">
        <f>国語!K58</f>
        <v>0</v>
      </c>
      <c r="I52" s="324">
        <f>国語!L58</f>
        <v>0</v>
      </c>
      <c r="J52" s="324">
        <f>国語!M58</f>
        <v>0</v>
      </c>
      <c r="K52" s="326">
        <f>国語!N58</f>
        <v>0</v>
      </c>
      <c r="L52" s="324">
        <f>国語!O58</f>
        <v>0</v>
      </c>
      <c r="M52" s="324">
        <f>国語!P58</f>
        <v>0</v>
      </c>
      <c r="N52" s="324">
        <f>国語!Q58</f>
        <v>0</v>
      </c>
      <c r="O52" s="324">
        <f>国語!R58</f>
        <v>0</v>
      </c>
      <c r="P52" s="325">
        <f>国語!S58</f>
        <v>0</v>
      </c>
      <c r="Q52" s="323">
        <f>国語!T58</f>
        <v>0</v>
      </c>
      <c r="R52" s="324">
        <f>国語!U58</f>
        <v>0</v>
      </c>
      <c r="S52" s="324">
        <f>国語!V58</f>
        <v>0</v>
      </c>
      <c r="T52" s="324">
        <f>国語!W58</f>
        <v>0</v>
      </c>
      <c r="U52" s="326">
        <f>国語!X58</f>
        <v>0</v>
      </c>
      <c r="V52" s="324">
        <f>国語!Y58</f>
        <v>0</v>
      </c>
      <c r="W52" s="324">
        <f>国語!Z58</f>
        <v>0</v>
      </c>
      <c r="X52" s="324">
        <f>国語!AA58</f>
        <v>0</v>
      </c>
      <c r="Y52" s="324">
        <f>国語!AB58</f>
        <v>0</v>
      </c>
      <c r="Z52" s="327">
        <f>国語!AC58</f>
        <v>0</v>
      </c>
      <c r="AA52" s="324">
        <f>国語!AD58</f>
        <v>0</v>
      </c>
      <c r="AB52" s="324">
        <f>国語!AE58</f>
        <v>0</v>
      </c>
      <c r="AC52" s="324">
        <f>国語!AF58</f>
        <v>0</v>
      </c>
      <c r="AD52" s="324">
        <f>国語!AG58</f>
        <v>0</v>
      </c>
      <c r="AE52" s="326">
        <f>国語!AH58</f>
        <v>0</v>
      </c>
      <c r="AF52" s="324">
        <f>国語!AI58</f>
        <v>0</v>
      </c>
      <c r="AG52" s="324">
        <f>国語!AJ58</f>
        <v>0</v>
      </c>
      <c r="AH52" s="324">
        <f>国語!AK58</f>
        <v>0</v>
      </c>
      <c r="AI52" s="324">
        <f>国語!AL58</f>
        <v>0</v>
      </c>
      <c r="AJ52" s="325">
        <f>国語!AM58</f>
        <v>0</v>
      </c>
      <c r="AK52" s="323">
        <f>国語!AN58</f>
        <v>0</v>
      </c>
      <c r="AL52" s="324">
        <f>国語!AO58</f>
        <v>0</v>
      </c>
      <c r="AM52" s="324">
        <f>国語!AP58</f>
        <v>0</v>
      </c>
      <c r="AN52" s="324">
        <f>国語!AQ58</f>
        <v>0</v>
      </c>
      <c r="AO52" s="326">
        <f>国語!AR58</f>
        <v>0</v>
      </c>
      <c r="AP52" s="324">
        <f>国語!AS58</f>
        <v>0</v>
      </c>
      <c r="AQ52" s="324">
        <f>国語!AT58</f>
        <v>0</v>
      </c>
      <c r="AR52" s="324">
        <f>国語!AU58</f>
        <v>0</v>
      </c>
      <c r="AS52" s="324">
        <f>国語!AV58</f>
        <v>0</v>
      </c>
      <c r="AT52" s="325">
        <f>国語!AW58</f>
        <v>0</v>
      </c>
      <c r="AU52" s="323">
        <f>国語!AX58</f>
        <v>0</v>
      </c>
      <c r="AV52" s="324">
        <f>国語!AY58</f>
        <v>0</v>
      </c>
      <c r="AW52" s="324">
        <f>国語!AZ58</f>
        <v>0</v>
      </c>
      <c r="AX52" s="324">
        <f>国語!BA58</f>
        <v>0</v>
      </c>
      <c r="AY52" s="327">
        <f>国語!BB58</f>
        <v>0</v>
      </c>
      <c r="BC52" s="27" t="s">
        <v>104</v>
      </c>
      <c r="BD52" s="117">
        <f>国語!BA58</f>
        <v>0</v>
      </c>
      <c r="BF52" s="7" t="s">
        <v>104</v>
      </c>
      <c r="BG52" s="139"/>
      <c r="BI52" s="150">
        <v>49</v>
      </c>
      <c r="BJ52" s="133"/>
      <c r="BK52" s="269"/>
      <c r="BL52" s="155"/>
      <c r="BM52" s="56"/>
    </row>
    <row r="53" spans="1:65" ht="50.25" customHeight="1" thickBot="1">
      <c r="A53" s="100" t="s">
        <v>21</v>
      </c>
      <c r="B53" s="323">
        <f>国語!E59</f>
        <v>0</v>
      </c>
      <c r="C53" s="324">
        <f>国語!F59</f>
        <v>0</v>
      </c>
      <c r="D53" s="324">
        <f>国語!G59</f>
        <v>0</v>
      </c>
      <c r="E53" s="324">
        <f>国語!H59</f>
        <v>0</v>
      </c>
      <c r="F53" s="325">
        <f>国語!I59</f>
        <v>0</v>
      </c>
      <c r="G53" s="323">
        <f>国語!J59</f>
        <v>0</v>
      </c>
      <c r="H53" s="324">
        <f>国語!K59</f>
        <v>0</v>
      </c>
      <c r="I53" s="324">
        <f>国語!L59</f>
        <v>0</v>
      </c>
      <c r="J53" s="324">
        <f>国語!M59</f>
        <v>0</v>
      </c>
      <c r="K53" s="326">
        <f>国語!N59</f>
        <v>0</v>
      </c>
      <c r="L53" s="324">
        <f>国語!O59</f>
        <v>0</v>
      </c>
      <c r="M53" s="324">
        <f>国語!P59</f>
        <v>0</v>
      </c>
      <c r="N53" s="324">
        <f>国語!Q59</f>
        <v>0</v>
      </c>
      <c r="O53" s="324">
        <f>国語!R59</f>
        <v>0</v>
      </c>
      <c r="P53" s="325">
        <f>国語!S59</f>
        <v>0</v>
      </c>
      <c r="Q53" s="323">
        <f>国語!T59</f>
        <v>0</v>
      </c>
      <c r="R53" s="324">
        <f>国語!U59</f>
        <v>0</v>
      </c>
      <c r="S53" s="324">
        <f>国語!V59</f>
        <v>0</v>
      </c>
      <c r="T53" s="324">
        <f>国語!W59</f>
        <v>0</v>
      </c>
      <c r="U53" s="326">
        <f>国語!X59</f>
        <v>0</v>
      </c>
      <c r="V53" s="324">
        <f>国語!Y59</f>
        <v>0</v>
      </c>
      <c r="W53" s="324">
        <f>国語!Z59</f>
        <v>0</v>
      </c>
      <c r="X53" s="324">
        <f>国語!AA59</f>
        <v>0</v>
      </c>
      <c r="Y53" s="324">
        <f>国語!AB59</f>
        <v>0</v>
      </c>
      <c r="Z53" s="327">
        <f>国語!AC59</f>
        <v>0</v>
      </c>
      <c r="AA53" s="324">
        <f>国語!AD59</f>
        <v>0</v>
      </c>
      <c r="AB53" s="324">
        <f>国語!AE59</f>
        <v>0</v>
      </c>
      <c r="AC53" s="324">
        <f>国語!AF59</f>
        <v>0</v>
      </c>
      <c r="AD53" s="324">
        <f>国語!AG59</f>
        <v>0</v>
      </c>
      <c r="AE53" s="326">
        <f>国語!AH59</f>
        <v>0</v>
      </c>
      <c r="AF53" s="324">
        <f>国語!AI59</f>
        <v>0</v>
      </c>
      <c r="AG53" s="324">
        <f>国語!AJ59</f>
        <v>0</v>
      </c>
      <c r="AH53" s="324">
        <f>国語!AK59</f>
        <v>0</v>
      </c>
      <c r="AI53" s="324">
        <f>国語!AL59</f>
        <v>0</v>
      </c>
      <c r="AJ53" s="325">
        <f>国語!AM59</f>
        <v>0</v>
      </c>
      <c r="AK53" s="323">
        <f>国語!AN59</f>
        <v>0</v>
      </c>
      <c r="AL53" s="324">
        <f>国語!AO59</f>
        <v>0</v>
      </c>
      <c r="AM53" s="324">
        <f>国語!AP59</f>
        <v>0</v>
      </c>
      <c r="AN53" s="324">
        <f>国語!AQ59</f>
        <v>0</v>
      </c>
      <c r="AO53" s="326">
        <f>国語!AR59</f>
        <v>0</v>
      </c>
      <c r="AP53" s="324">
        <f>国語!AS59</f>
        <v>0</v>
      </c>
      <c r="AQ53" s="324">
        <f>国語!AT59</f>
        <v>0</v>
      </c>
      <c r="AR53" s="324">
        <f>国語!AU59</f>
        <v>0</v>
      </c>
      <c r="AS53" s="324">
        <f>国語!AV59</f>
        <v>0</v>
      </c>
      <c r="AT53" s="325">
        <f>国語!AW59</f>
        <v>0</v>
      </c>
      <c r="AU53" s="323">
        <f>国語!AX59</f>
        <v>0</v>
      </c>
      <c r="AV53" s="324">
        <f>国語!AY59</f>
        <v>0</v>
      </c>
      <c r="AW53" s="324">
        <f>国語!AZ59</f>
        <v>0</v>
      </c>
      <c r="AX53" s="324">
        <f>国語!BA59</f>
        <v>0</v>
      </c>
      <c r="AY53" s="327">
        <f>国語!BB59</f>
        <v>0</v>
      </c>
      <c r="BC53" s="9" t="s">
        <v>105</v>
      </c>
      <c r="BD53" s="117">
        <f>国語!BB58</f>
        <v>0</v>
      </c>
      <c r="BF53" s="9" t="s">
        <v>105</v>
      </c>
      <c r="BG53" s="141"/>
      <c r="BI53" s="152">
        <v>50</v>
      </c>
      <c r="BJ53" s="135"/>
      <c r="BK53" s="271"/>
      <c r="BL53" s="156"/>
      <c r="BM53" s="59"/>
    </row>
    <row r="54" spans="1:65" ht="50.25" customHeight="1" thickTop="1" thickBot="1">
      <c r="A54" s="100" t="s">
        <v>22</v>
      </c>
      <c r="B54" s="323">
        <f>国語!E60</f>
        <v>0</v>
      </c>
      <c r="C54" s="324">
        <f>国語!F60</f>
        <v>0</v>
      </c>
      <c r="D54" s="324">
        <f>国語!G60</f>
        <v>0</v>
      </c>
      <c r="E54" s="324">
        <f>国語!H60</f>
        <v>0</v>
      </c>
      <c r="F54" s="325">
        <f>国語!I60</f>
        <v>0</v>
      </c>
      <c r="G54" s="323">
        <f>国語!J60</f>
        <v>0</v>
      </c>
      <c r="H54" s="324">
        <f>国語!K60</f>
        <v>0</v>
      </c>
      <c r="I54" s="324">
        <f>国語!L60</f>
        <v>0</v>
      </c>
      <c r="J54" s="324">
        <f>国語!M60</f>
        <v>0</v>
      </c>
      <c r="K54" s="326">
        <f>国語!N60</f>
        <v>0</v>
      </c>
      <c r="L54" s="324">
        <f>国語!O60</f>
        <v>0</v>
      </c>
      <c r="M54" s="324">
        <f>国語!P60</f>
        <v>0</v>
      </c>
      <c r="N54" s="324">
        <f>国語!Q60</f>
        <v>0</v>
      </c>
      <c r="O54" s="324">
        <f>国語!R60</f>
        <v>0</v>
      </c>
      <c r="P54" s="325">
        <f>国語!S60</f>
        <v>0</v>
      </c>
      <c r="Q54" s="323">
        <f>国語!T60</f>
        <v>0</v>
      </c>
      <c r="R54" s="324">
        <f>国語!U60</f>
        <v>0</v>
      </c>
      <c r="S54" s="324">
        <f>国語!V60</f>
        <v>0</v>
      </c>
      <c r="T54" s="324">
        <f>国語!W60</f>
        <v>0</v>
      </c>
      <c r="U54" s="326">
        <f>国語!X60</f>
        <v>0</v>
      </c>
      <c r="V54" s="324">
        <f>国語!Y60</f>
        <v>0</v>
      </c>
      <c r="W54" s="324">
        <f>国語!Z60</f>
        <v>0</v>
      </c>
      <c r="X54" s="324">
        <f>国語!AA60</f>
        <v>0</v>
      </c>
      <c r="Y54" s="324">
        <f>国語!AB60</f>
        <v>0</v>
      </c>
      <c r="Z54" s="327">
        <f>国語!AC60</f>
        <v>0</v>
      </c>
      <c r="AA54" s="324">
        <f>国語!AD60</f>
        <v>0</v>
      </c>
      <c r="AB54" s="324">
        <f>国語!AE60</f>
        <v>0</v>
      </c>
      <c r="AC54" s="324">
        <f>国語!AF60</f>
        <v>0</v>
      </c>
      <c r="AD54" s="324">
        <f>国語!AG60</f>
        <v>0</v>
      </c>
      <c r="AE54" s="326">
        <f>国語!AH60</f>
        <v>0</v>
      </c>
      <c r="AF54" s="324">
        <f>国語!AI60</f>
        <v>0</v>
      </c>
      <c r="AG54" s="324">
        <f>国語!AJ60</f>
        <v>0</v>
      </c>
      <c r="AH54" s="324">
        <f>国語!AK60</f>
        <v>0</v>
      </c>
      <c r="AI54" s="324">
        <f>国語!AL60</f>
        <v>0</v>
      </c>
      <c r="AJ54" s="325">
        <f>国語!AM60</f>
        <v>0</v>
      </c>
      <c r="AK54" s="323">
        <f>国語!AN60</f>
        <v>0</v>
      </c>
      <c r="AL54" s="324">
        <f>国語!AO60</f>
        <v>0</v>
      </c>
      <c r="AM54" s="324">
        <f>国語!AP60</f>
        <v>0</v>
      </c>
      <c r="AN54" s="324">
        <f>国語!AQ60</f>
        <v>0</v>
      </c>
      <c r="AO54" s="326">
        <f>国語!AR60</f>
        <v>0</v>
      </c>
      <c r="AP54" s="324">
        <f>国語!AS60</f>
        <v>0</v>
      </c>
      <c r="AQ54" s="324">
        <f>国語!AT60</f>
        <v>0</v>
      </c>
      <c r="AR54" s="324">
        <f>国語!AU60</f>
        <v>0</v>
      </c>
      <c r="AS54" s="324">
        <f>国語!AV60</f>
        <v>0</v>
      </c>
      <c r="AT54" s="325">
        <f>国語!AW60</f>
        <v>0</v>
      </c>
      <c r="AU54" s="323">
        <f>国語!AX60</f>
        <v>0</v>
      </c>
      <c r="AV54" s="324">
        <f>国語!AY60</f>
        <v>0</v>
      </c>
      <c r="AW54" s="324">
        <f>国語!AZ60</f>
        <v>0</v>
      </c>
      <c r="AX54" s="324">
        <f>国語!BA60</f>
        <v>0</v>
      </c>
      <c r="AY54" s="327">
        <f>国語!BB60</f>
        <v>0</v>
      </c>
      <c r="BC54" s="126" t="s">
        <v>152</v>
      </c>
      <c r="BD54" s="11">
        <f>L1</f>
        <v>0</v>
      </c>
      <c r="BF54" s="5" t="s">
        <v>23</v>
      </c>
      <c r="BG54" s="142">
        <f>SUM(BG4:BG53)</f>
        <v>1663.8</v>
      </c>
    </row>
    <row r="55" spans="1:65" ht="50.25" customHeight="1" thickBot="1">
      <c r="A55" s="100" t="s">
        <v>23</v>
      </c>
      <c r="B55" s="323">
        <f>国語!E61</f>
        <v>0</v>
      </c>
      <c r="C55" s="328">
        <f>国語!F61</f>
        <v>0</v>
      </c>
      <c r="D55" s="324">
        <f>国語!G61</f>
        <v>0</v>
      </c>
      <c r="E55" s="324">
        <f>国語!H61</f>
        <v>0</v>
      </c>
      <c r="F55" s="325">
        <f>国語!I61</f>
        <v>0</v>
      </c>
      <c r="G55" s="323">
        <f>国語!J61</f>
        <v>0</v>
      </c>
      <c r="H55" s="324">
        <f>国語!K61</f>
        <v>0</v>
      </c>
      <c r="I55" s="324">
        <f>国語!L61</f>
        <v>0</v>
      </c>
      <c r="J55" s="324">
        <f>国語!M61</f>
        <v>0</v>
      </c>
      <c r="K55" s="326">
        <f>国語!N61</f>
        <v>0</v>
      </c>
      <c r="L55" s="324">
        <f>国語!O61</f>
        <v>0</v>
      </c>
      <c r="M55" s="324">
        <f>国語!P61</f>
        <v>0</v>
      </c>
      <c r="N55" s="324">
        <f>国語!Q61</f>
        <v>0</v>
      </c>
      <c r="O55" s="324">
        <f>国語!R61</f>
        <v>0</v>
      </c>
      <c r="P55" s="325">
        <f>国語!S61</f>
        <v>0</v>
      </c>
      <c r="Q55" s="323">
        <f>国語!T61</f>
        <v>0</v>
      </c>
      <c r="R55" s="324">
        <f>国語!U61</f>
        <v>0</v>
      </c>
      <c r="S55" s="324">
        <f>国語!V61</f>
        <v>0</v>
      </c>
      <c r="T55" s="324">
        <f>国語!W61</f>
        <v>0</v>
      </c>
      <c r="U55" s="326">
        <f>国語!X61</f>
        <v>0</v>
      </c>
      <c r="V55" s="324">
        <f>国語!Y61</f>
        <v>0</v>
      </c>
      <c r="W55" s="324">
        <f>国語!Z61</f>
        <v>0</v>
      </c>
      <c r="X55" s="324">
        <f>国語!AA61</f>
        <v>0</v>
      </c>
      <c r="Y55" s="324">
        <f>国語!AB61</f>
        <v>0</v>
      </c>
      <c r="Z55" s="327">
        <f>国語!AC61</f>
        <v>0</v>
      </c>
      <c r="AA55" s="324">
        <f>国語!AD61</f>
        <v>0</v>
      </c>
      <c r="AB55" s="324">
        <f>国語!AE61</f>
        <v>0</v>
      </c>
      <c r="AC55" s="324">
        <f>国語!AF61</f>
        <v>0</v>
      </c>
      <c r="AD55" s="324">
        <f>国語!AG61</f>
        <v>0</v>
      </c>
      <c r="AE55" s="326">
        <f>国語!AH61</f>
        <v>0</v>
      </c>
      <c r="AF55" s="324">
        <f>国語!AI61</f>
        <v>0</v>
      </c>
      <c r="AG55" s="324">
        <f>国語!AJ61</f>
        <v>0</v>
      </c>
      <c r="AH55" s="324">
        <f>国語!AK61</f>
        <v>0</v>
      </c>
      <c r="AI55" s="324">
        <f>国語!AL61</f>
        <v>0</v>
      </c>
      <c r="AJ55" s="325">
        <f>国語!AM61</f>
        <v>0</v>
      </c>
      <c r="AK55" s="323">
        <f>国語!AN61</f>
        <v>0</v>
      </c>
      <c r="AL55" s="324">
        <f>国語!AO61</f>
        <v>0</v>
      </c>
      <c r="AM55" s="324">
        <f>国語!AP61</f>
        <v>0</v>
      </c>
      <c r="AN55" s="324">
        <f>国語!AQ61</f>
        <v>0</v>
      </c>
      <c r="AO55" s="326">
        <f>国語!AR61</f>
        <v>0</v>
      </c>
      <c r="AP55" s="324">
        <f>国語!AS61</f>
        <v>0</v>
      </c>
      <c r="AQ55" s="324">
        <f>国語!AT61</f>
        <v>0</v>
      </c>
      <c r="AR55" s="324">
        <f>国語!AU61</f>
        <v>0</v>
      </c>
      <c r="AS55" s="324">
        <f>国語!AV61</f>
        <v>0</v>
      </c>
      <c r="AT55" s="325">
        <f>国語!AW61</f>
        <v>0</v>
      </c>
      <c r="AU55" s="323">
        <f>国語!AX61</f>
        <v>0</v>
      </c>
      <c r="AV55" s="324">
        <f>国語!AY61</f>
        <v>0</v>
      </c>
      <c r="AW55" s="324">
        <f>国語!AZ61</f>
        <v>0</v>
      </c>
      <c r="AX55" s="324">
        <f>国語!BA61</f>
        <v>0</v>
      </c>
      <c r="AY55" s="327">
        <f>国語!BB61</f>
        <v>0</v>
      </c>
    </row>
    <row r="56" spans="1:65" ht="50.25" customHeight="1" thickBot="1">
      <c r="A56" s="310" t="s">
        <v>169</v>
      </c>
      <c r="B56" s="319" t="str">
        <f>国語!E9</f>
        <v>知・技</v>
      </c>
      <c r="C56" s="320" t="str">
        <f>国語!F9</f>
        <v>知・技</v>
      </c>
      <c r="D56" s="320" t="str">
        <f>国語!G9</f>
        <v>知・技</v>
      </c>
      <c r="E56" s="320" t="str">
        <f>国語!H9</f>
        <v>知・技</v>
      </c>
      <c r="F56" s="321" t="str">
        <f>国語!I9</f>
        <v>知・技</v>
      </c>
      <c r="G56" s="319" t="str">
        <f>国語!J9</f>
        <v>知・技</v>
      </c>
      <c r="H56" s="320" t="str">
        <f>国語!K9</f>
        <v>知・技</v>
      </c>
      <c r="I56" s="320" t="str">
        <f>国語!L9</f>
        <v>知・技</v>
      </c>
      <c r="J56" s="320" t="str">
        <f>国語!M9</f>
        <v>知・技</v>
      </c>
      <c r="K56" s="321" t="str">
        <f>国語!N9</f>
        <v>知・技</v>
      </c>
      <c r="L56" s="319" t="str">
        <f>国語!O9</f>
        <v>知・技</v>
      </c>
      <c r="M56" s="320" t="str">
        <f>国語!P9</f>
        <v>知・技</v>
      </c>
      <c r="N56" s="320" t="str">
        <f>国語!Q9</f>
        <v>知・技</v>
      </c>
      <c r="O56" s="320" t="str">
        <f>国語!R9</f>
        <v>知・技</v>
      </c>
      <c r="P56" s="321" t="str">
        <f>国語!S9</f>
        <v>思判表</v>
      </c>
      <c r="Q56" s="319" t="str">
        <f>国語!T9</f>
        <v>思判表</v>
      </c>
      <c r="R56" s="320" t="str">
        <f>国語!U9</f>
        <v>思判表</v>
      </c>
      <c r="S56" s="320" t="str">
        <f>国語!V9</f>
        <v>思判表</v>
      </c>
      <c r="T56" s="320" t="str">
        <f>国語!W9</f>
        <v>思判表</v>
      </c>
      <c r="U56" s="321" t="str">
        <f>国語!X9</f>
        <v>思判表</v>
      </c>
      <c r="V56" s="319" t="str">
        <f>国語!Y9</f>
        <v>思判表</v>
      </c>
      <c r="W56" s="320" t="str">
        <f>国語!Z9</f>
        <v>思判表</v>
      </c>
      <c r="X56" s="320" t="str">
        <f>国語!AA9</f>
        <v>思判表</v>
      </c>
      <c r="Y56" s="320" t="str">
        <f>国語!AB9</f>
        <v>知・技</v>
      </c>
      <c r="Z56" s="321" t="str">
        <f>国語!AC9</f>
        <v>思判表</v>
      </c>
      <c r="AA56" s="643">
        <f>国語!AD9</f>
        <v>0</v>
      </c>
      <c r="AB56" s="320">
        <f>国語!AE9</f>
        <v>0</v>
      </c>
      <c r="AC56" s="320">
        <f>国語!AF9</f>
        <v>0</v>
      </c>
      <c r="AD56" s="320">
        <f>国語!AG9</f>
        <v>0</v>
      </c>
      <c r="AE56" s="320">
        <f>国語!AH9</f>
        <v>0</v>
      </c>
      <c r="AF56" s="320">
        <f>国語!AI9</f>
        <v>0</v>
      </c>
      <c r="AG56" s="320">
        <f>国語!AJ9</f>
        <v>0</v>
      </c>
      <c r="AH56" s="320">
        <f>国語!AK9</f>
        <v>0</v>
      </c>
      <c r="AI56" s="320">
        <f>国語!AL9</f>
        <v>0</v>
      </c>
      <c r="AJ56" s="320">
        <f>国語!AM9</f>
        <v>0</v>
      </c>
      <c r="AK56" s="320">
        <f>国語!AN9</f>
        <v>0</v>
      </c>
      <c r="AL56" s="320">
        <f>国語!AO9</f>
        <v>0</v>
      </c>
      <c r="AM56" s="320">
        <f>国語!AP9</f>
        <v>0</v>
      </c>
      <c r="AN56" s="320">
        <f>国語!AQ9</f>
        <v>0</v>
      </c>
      <c r="AO56" s="320">
        <f>国語!AR9</f>
        <v>0</v>
      </c>
      <c r="AP56" s="320">
        <f>国語!AS9</f>
        <v>0</v>
      </c>
      <c r="AQ56" s="320">
        <f>国語!AT9</f>
        <v>0</v>
      </c>
      <c r="AR56" s="320">
        <f>国語!AU9</f>
        <v>0</v>
      </c>
      <c r="AS56" s="320">
        <f>国語!AV9</f>
        <v>0</v>
      </c>
      <c r="AT56" s="320">
        <f>国語!AW9</f>
        <v>0</v>
      </c>
      <c r="AU56" s="320">
        <f>国語!AX9</f>
        <v>0</v>
      </c>
      <c r="AV56" s="320">
        <f>国語!AY9</f>
        <v>0</v>
      </c>
      <c r="AW56" s="320">
        <f>国語!AZ9</f>
        <v>0</v>
      </c>
      <c r="AX56" s="320">
        <f>国語!BA9</f>
        <v>0</v>
      </c>
      <c r="AY56" s="320">
        <f>国語!BB9</f>
        <v>0</v>
      </c>
    </row>
    <row r="57" spans="1:65" ht="50.25" customHeight="1" thickBot="1">
      <c r="A57" s="637" t="s">
        <v>184</v>
      </c>
      <c r="B57" s="330">
        <v>1</v>
      </c>
      <c r="C57" s="331">
        <v>2</v>
      </c>
      <c r="D57" s="331">
        <v>3</v>
      </c>
      <c r="E57" s="331">
        <v>4</v>
      </c>
      <c r="F57" s="332">
        <v>5</v>
      </c>
      <c r="G57" s="333">
        <v>6</v>
      </c>
      <c r="H57" s="331">
        <v>7</v>
      </c>
      <c r="I57" s="331">
        <v>8</v>
      </c>
      <c r="J57" s="331">
        <v>9</v>
      </c>
      <c r="K57" s="334">
        <v>10</v>
      </c>
      <c r="L57" s="330">
        <v>11</v>
      </c>
      <c r="M57" s="331">
        <v>12</v>
      </c>
      <c r="N57" s="331">
        <v>13</v>
      </c>
      <c r="O57" s="331">
        <v>14</v>
      </c>
      <c r="P57" s="332">
        <v>15</v>
      </c>
      <c r="Q57" s="333">
        <v>16</v>
      </c>
      <c r="R57" s="331">
        <v>17</v>
      </c>
      <c r="S57" s="331">
        <v>18</v>
      </c>
      <c r="T57" s="331">
        <v>19</v>
      </c>
      <c r="U57" s="334">
        <v>20</v>
      </c>
      <c r="V57" s="330">
        <v>21</v>
      </c>
      <c r="W57" s="331">
        <v>22</v>
      </c>
      <c r="X57" s="331">
        <v>23</v>
      </c>
      <c r="Y57" s="331">
        <v>24</v>
      </c>
      <c r="Z57" s="332">
        <v>25</v>
      </c>
      <c r="AA57" s="275">
        <v>26</v>
      </c>
      <c r="AB57" s="273">
        <v>27</v>
      </c>
      <c r="AC57" s="273">
        <v>28</v>
      </c>
      <c r="AD57" s="273">
        <v>29</v>
      </c>
      <c r="AE57" s="276">
        <v>30</v>
      </c>
      <c r="AF57" s="272">
        <v>31</v>
      </c>
      <c r="AG57" s="273">
        <v>32</v>
      </c>
      <c r="AH57" s="273">
        <v>33</v>
      </c>
      <c r="AI57" s="273">
        <v>34</v>
      </c>
      <c r="AJ57" s="274">
        <v>35</v>
      </c>
      <c r="AK57" s="275">
        <v>36</v>
      </c>
      <c r="AL57" s="273">
        <v>37</v>
      </c>
      <c r="AM57" s="273">
        <v>38</v>
      </c>
      <c r="AN57" s="273">
        <v>39</v>
      </c>
      <c r="AO57" s="276">
        <v>40</v>
      </c>
      <c r="AP57" s="272">
        <v>41</v>
      </c>
      <c r="AQ57" s="273">
        <v>42</v>
      </c>
      <c r="AR57" s="273">
        <v>43</v>
      </c>
      <c r="AS57" s="273">
        <v>44</v>
      </c>
      <c r="AT57" s="274">
        <v>45</v>
      </c>
      <c r="AU57" s="275">
        <v>46</v>
      </c>
      <c r="AV57" s="273">
        <v>47</v>
      </c>
      <c r="AW57" s="273">
        <v>48</v>
      </c>
      <c r="AX57" s="273">
        <v>49</v>
      </c>
      <c r="AY57" s="274">
        <v>50</v>
      </c>
    </row>
    <row r="58" spans="1:65" s="344" customFormat="1" ht="50.25" customHeight="1" thickBot="1">
      <c r="A58" s="673" t="s">
        <v>107</v>
      </c>
      <c r="B58" s="674">
        <v>0.80500000000000005</v>
      </c>
      <c r="C58" s="675">
        <v>0.80500000000000005</v>
      </c>
      <c r="D58" s="675">
        <v>0.53300000000000003</v>
      </c>
      <c r="E58" s="675">
        <v>0.86699999999999999</v>
      </c>
      <c r="F58" s="676">
        <v>0.93</v>
      </c>
      <c r="G58" s="674">
        <v>0.61799999999999999</v>
      </c>
      <c r="H58" s="675">
        <v>0.90300000000000002</v>
      </c>
      <c r="I58" s="675">
        <v>0.82399999999999995</v>
      </c>
      <c r="J58" s="675">
        <v>0.66900000000000004</v>
      </c>
      <c r="K58" s="677">
        <v>0.66700000000000004</v>
      </c>
      <c r="L58" s="675">
        <v>0.96499999999999997</v>
      </c>
      <c r="M58" s="675">
        <v>0.89200000000000002</v>
      </c>
      <c r="N58" s="675">
        <v>0.64600000000000002</v>
      </c>
      <c r="O58" s="675">
        <v>0.66500000000000004</v>
      </c>
      <c r="P58" s="676">
        <v>0.73499999999999999</v>
      </c>
      <c r="Q58" s="674">
        <v>0.40300000000000002</v>
      </c>
      <c r="R58" s="675">
        <v>0.47099999999999997</v>
      </c>
      <c r="S58" s="675">
        <v>0.46</v>
      </c>
      <c r="T58" s="675">
        <v>0.86299999999999999</v>
      </c>
      <c r="U58" s="677">
        <v>0.66500000000000004</v>
      </c>
      <c r="V58" s="675">
        <v>0.42399999999999999</v>
      </c>
      <c r="W58" s="675">
        <v>0.41299999999999998</v>
      </c>
      <c r="X58" s="675">
        <v>0.54200000000000004</v>
      </c>
      <c r="Y58" s="675">
        <v>0.35799999999999998</v>
      </c>
      <c r="Z58" s="678">
        <v>0.51500000000000001</v>
      </c>
      <c r="AA58" s="675"/>
      <c r="AB58" s="675"/>
      <c r="AC58" s="675"/>
      <c r="AD58" s="675"/>
      <c r="AE58" s="677"/>
      <c r="AF58" s="675"/>
      <c r="AG58" s="675"/>
      <c r="AH58" s="675"/>
      <c r="AI58" s="675"/>
      <c r="AJ58" s="678"/>
      <c r="AK58" s="675"/>
      <c r="AL58" s="679"/>
      <c r="AM58" s="679"/>
      <c r="AN58" s="679"/>
      <c r="AO58" s="680"/>
      <c r="AP58" s="679"/>
      <c r="AQ58" s="679"/>
      <c r="AR58" s="679"/>
      <c r="AS58" s="679"/>
      <c r="AT58" s="681"/>
      <c r="AU58" s="682"/>
      <c r="AV58" s="679"/>
      <c r="AW58" s="679"/>
      <c r="AX58" s="679"/>
      <c r="AY58" s="680"/>
      <c r="BI58" s="153"/>
      <c r="BL58" s="157"/>
    </row>
    <row r="59" spans="1:65" s="344" customFormat="1" ht="50.25" customHeight="1" thickBot="1">
      <c r="A59" s="673" t="s">
        <v>108</v>
      </c>
      <c r="B59" s="674">
        <v>0.19</v>
      </c>
      <c r="C59" s="675">
        <v>0.184</v>
      </c>
      <c r="D59" s="675">
        <v>0.433</v>
      </c>
      <c r="E59" s="675">
        <v>0.107</v>
      </c>
      <c r="F59" s="676">
        <v>5.5E-2</v>
      </c>
      <c r="G59" s="674">
        <v>0.28299999999999997</v>
      </c>
      <c r="H59" s="675">
        <v>7.0999999999999994E-2</v>
      </c>
      <c r="I59" s="675">
        <v>0.152</v>
      </c>
      <c r="J59" s="675">
        <v>0.26</v>
      </c>
      <c r="K59" s="677">
        <v>0.29699999999999999</v>
      </c>
      <c r="L59" s="675">
        <v>0.03</v>
      </c>
      <c r="M59" s="675">
        <v>9.8000000000000004E-2</v>
      </c>
      <c r="N59" s="675">
        <v>0.33100000000000002</v>
      </c>
      <c r="O59" s="675">
        <v>0.315</v>
      </c>
      <c r="P59" s="676">
        <v>0.24299999999999999</v>
      </c>
      <c r="Q59" s="674">
        <v>0.52700000000000002</v>
      </c>
      <c r="R59" s="675">
        <v>0.45100000000000001</v>
      </c>
      <c r="S59" s="675">
        <v>0.47099999999999997</v>
      </c>
      <c r="T59" s="675">
        <v>8.3000000000000004E-2</v>
      </c>
      <c r="U59" s="677">
        <v>0.26800000000000002</v>
      </c>
      <c r="V59" s="675">
        <v>0.43</v>
      </c>
      <c r="W59" s="675">
        <v>0.40899999999999997</v>
      </c>
      <c r="X59" s="675">
        <v>0.27100000000000002</v>
      </c>
      <c r="Y59" s="675">
        <v>0.45200000000000001</v>
      </c>
      <c r="Z59" s="678">
        <v>0.29799999999999999</v>
      </c>
      <c r="AA59" s="675"/>
      <c r="AB59" s="675"/>
      <c r="AC59" s="675"/>
      <c r="AD59" s="675"/>
      <c r="AE59" s="677"/>
      <c r="AF59" s="675"/>
      <c r="AG59" s="675"/>
      <c r="AH59" s="675"/>
      <c r="AI59" s="675"/>
      <c r="AJ59" s="678"/>
      <c r="AK59" s="675"/>
      <c r="AL59" s="679"/>
      <c r="AM59" s="679"/>
      <c r="AN59" s="679"/>
      <c r="AO59" s="680"/>
      <c r="AP59" s="679"/>
      <c r="AQ59" s="679"/>
      <c r="AR59" s="679"/>
      <c r="AS59" s="679"/>
      <c r="AT59" s="681"/>
      <c r="AU59" s="682"/>
      <c r="AV59" s="679"/>
      <c r="AW59" s="679"/>
      <c r="AX59" s="679"/>
      <c r="AY59" s="680"/>
      <c r="BI59" s="153"/>
      <c r="BL59" s="157"/>
    </row>
    <row r="60" spans="1:65" s="344" customFormat="1" ht="50.25" customHeight="1" thickBot="1">
      <c r="A60" s="673" t="s">
        <v>109</v>
      </c>
      <c r="B60" s="674">
        <v>4.9999999999998934E-3</v>
      </c>
      <c r="C60" s="675">
        <v>1.0999999999999899E-2</v>
      </c>
      <c r="D60" s="675">
        <v>3.400000000000003E-2</v>
      </c>
      <c r="E60" s="675">
        <v>2.6000000000000023E-2</v>
      </c>
      <c r="F60" s="676">
        <v>1.4999999999999902E-2</v>
      </c>
      <c r="G60" s="674">
        <v>9.8999999999999977E-2</v>
      </c>
      <c r="H60" s="675">
        <v>2.6000000000000023E-2</v>
      </c>
      <c r="I60" s="675">
        <v>2.4000000000000021E-2</v>
      </c>
      <c r="J60" s="675">
        <v>7.0999999999999952E-2</v>
      </c>
      <c r="K60" s="677">
        <v>3.6000000000000032E-2</v>
      </c>
      <c r="L60" s="675">
        <v>5.0000000000000044E-3</v>
      </c>
      <c r="M60" s="675">
        <v>1.0000000000000009E-2</v>
      </c>
      <c r="N60" s="675">
        <v>2.2999999999999909E-2</v>
      </c>
      <c r="O60" s="675">
        <v>2.0000000000000018E-2</v>
      </c>
      <c r="P60" s="676">
        <v>2.200000000000002E-2</v>
      </c>
      <c r="Q60" s="674">
        <v>6.9999999999999951E-2</v>
      </c>
      <c r="R60" s="675">
        <v>7.8000000000000069E-2</v>
      </c>
      <c r="S60" s="675">
        <v>6.899999999999995E-2</v>
      </c>
      <c r="T60" s="675">
        <v>5.4000000000000048E-2</v>
      </c>
      <c r="U60" s="677">
        <v>6.6999999999999948E-2</v>
      </c>
      <c r="V60" s="675">
        <v>0.14600000000000002</v>
      </c>
      <c r="W60" s="675">
        <v>0.17800000000000005</v>
      </c>
      <c r="X60" s="675">
        <v>0.18699999999999994</v>
      </c>
      <c r="Y60" s="675">
        <v>0.18999999999999995</v>
      </c>
      <c r="Z60" s="678">
        <v>0.18700000000000006</v>
      </c>
      <c r="AA60" s="675"/>
      <c r="AB60" s="675"/>
      <c r="AC60" s="675"/>
      <c r="AD60" s="675"/>
      <c r="AE60" s="677"/>
      <c r="AF60" s="675"/>
      <c r="AG60" s="675"/>
      <c r="AH60" s="675"/>
      <c r="AI60" s="675"/>
      <c r="AJ60" s="678"/>
      <c r="AK60" s="675"/>
      <c r="AL60" s="679"/>
      <c r="AM60" s="679"/>
      <c r="AN60" s="679"/>
      <c r="AO60" s="680"/>
      <c r="AP60" s="679"/>
      <c r="AQ60" s="679"/>
      <c r="AR60" s="679"/>
      <c r="AS60" s="679"/>
      <c r="AT60" s="681"/>
      <c r="AU60" s="682"/>
      <c r="AV60" s="679"/>
      <c r="AW60" s="679"/>
      <c r="AX60" s="679"/>
      <c r="AY60" s="680"/>
      <c r="BI60" s="153"/>
      <c r="BL60" s="157"/>
    </row>
    <row r="61" spans="1:65" s="345" customFormat="1" ht="50.25" customHeight="1" thickBot="1">
      <c r="A61" s="690" t="s">
        <v>23</v>
      </c>
      <c r="B61" s="691">
        <f>SUM(B58:B60)</f>
        <v>1</v>
      </c>
      <c r="C61" s="692">
        <f t="shared" ref="C61:AY61" si="1">SUM(C58:C60)</f>
        <v>1</v>
      </c>
      <c r="D61" s="692">
        <f t="shared" si="1"/>
        <v>1</v>
      </c>
      <c r="E61" s="692">
        <f t="shared" si="1"/>
        <v>1</v>
      </c>
      <c r="F61" s="693">
        <f t="shared" si="1"/>
        <v>1</v>
      </c>
      <c r="G61" s="691">
        <f t="shared" si="1"/>
        <v>1</v>
      </c>
      <c r="H61" s="692">
        <f t="shared" si="1"/>
        <v>1</v>
      </c>
      <c r="I61" s="692">
        <f t="shared" si="1"/>
        <v>1</v>
      </c>
      <c r="J61" s="692">
        <f t="shared" si="1"/>
        <v>1</v>
      </c>
      <c r="K61" s="694">
        <f t="shared" si="1"/>
        <v>1</v>
      </c>
      <c r="L61" s="692">
        <f t="shared" si="1"/>
        <v>1</v>
      </c>
      <c r="M61" s="692">
        <f t="shared" si="1"/>
        <v>1</v>
      </c>
      <c r="N61" s="692">
        <f t="shared" si="1"/>
        <v>1</v>
      </c>
      <c r="O61" s="692">
        <f t="shared" si="1"/>
        <v>1</v>
      </c>
      <c r="P61" s="693">
        <f t="shared" si="1"/>
        <v>1</v>
      </c>
      <c r="Q61" s="691">
        <f t="shared" si="1"/>
        <v>1</v>
      </c>
      <c r="R61" s="692">
        <f t="shared" si="1"/>
        <v>1</v>
      </c>
      <c r="S61" s="692">
        <f t="shared" si="1"/>
        <v>1</v>
      </c>
      <c r="T61" s="692">
        <f t="shared" si="1"/>
        <v>1</v>
      </c>
      <c r="U61" s="694">
        <f t="shared" si="1"/>
        <v>1</v>
      </c>
      <c r="V61" s="692">
        <f t="shared" si="1"/>
        <v>1</v>
      </c>
      <c r="W61" s="692">
        <f t="shared" si="1"/>
        <v>1</v>
      </c>
      <c r="X61" s="692">
        <f t="shared" si="1"/>
        <v>1</v>
      </c>
      <c r="Y61" s="692">
        <f t="shared" si="1"/>
        <v>1</v>
      </c>
      <c r="Z61" s="695">
        <f t="shared" si="1"/>
        <v>1</v>
      </c>
      <c r="AA61" s="692">
        <f t="shared" si="1"/>
        <v>0</v>
      </c>
      <c r="AB61" s="692">
        <f t="shared" si="1"/>
        <v>0</v>
      </c>
      <c r="AC61" s="692">
        <f t="shared" si="1"/>
        <v>0</v>
      </c>
      <c r="AD61" s="692">
        <f t="shared" si="1"/>
        <v>0</v>
      </c>
      <c r="AE61" s="694">
        <f t="shared" si="1"/>
        <v>0</v>
      </c>
      <c r="AF61" s="692">
        <f t="shared" si="1"/>
        <v>0</v>
      </c>
      <c r="AG61" s="692">
        <f t="shared" si="1"/>
        <v>0</v>
      </c>
      <c r="AH61" s="692">
        <f t="shared" si="1"/>
        <v>0</v>
      </c>
      <c r="AI61" s="692">
        <f t="shared" si="1"/>
        <v>0</v>
      </c>
      <c r="AJ61" s="695">
        <f t="shared" si="1"/>
        <v>0</v>
      </c>
      <c r="AK61" s="696">
        <f t="shared" si="1"/>
        <v>0</v>
      </c>
      <c r="AL61" s="697">
        <f t="shared" si="1"/>
        <v>0</v>
      </c>
      <c r="AM61" s="697">
        <f t="shared" si="1"/>
        <v>0</v>
      </c>
      <c r="AN61" s="697">
        <f t="shared" si="1"/>
        <v>0</v>
      </c>
      <c r="AO61" s="698">
        <f t="shared" si="1"/>
        <v>0</v>
      </c>
      <c r="AP61" s="697">
        <f t="shared" si="1"/>
        <v>0</v>
      </c>
      <c r="AQ61" s="697">
        <f t="shared" si="1"/>
        <v>0</v>
      </c>
      <c r="AR61" s="697">
        <f t="shared" si="1"/>
        <v>0</v>
      </c>
      <c r="AS61" s="697">
        <f t="shared" si="1"/>
        <v>0</v>
      </c>
      <c r="AT61" s="699">
        <f t="shared" si="1"/>
        <v>0</v>
      </c>
      <c r="AU61" s="700">
        <f t="shared" si="1"/>
        <v>0</v>
      </c>
      <c r="AV61" s="697">
        <f t="shared" si="1"/>
        <v>0</v>
      </c>
      <c r="AW61" s="697">
        <f t="shared" si="1"/>
        <v>0</v>
      </c>
      <c r="AX61" s="697">
        <f t="shared" si="1"/>
        <v>0</v>
      </c>
      <c r="AY61" s="698">
        <f t="shared" si="1"/>
        <v>0</v>
      </c>
      <c r="BI61" s="168"/>
      <c r="BL61" s="167"/>
    </row>
    <row r="63" spans="1:65">
      <c r="A63" s="2" t="s">
        <v>43</v>
      </c>
      <c r="AZ63" s="2" t="s">
        <v>17</v>
      </c>
      <c r="BA63" s="2" t="s">
        <v>19</v>
      </c>
      <c r="BB63" s="2" t="s">
        <v>24</v>
      </c>
      <c r="BC63" s="2" t="str">
        <f>A63</f>
        <v>観点別正答数</v>
      </c>
    </row>
    <row r="64" spans="1:65" ht="14.25">
      <c r="A64" s="52" t="str">
        <f>国語!BF35</f>
        <v>知・技</v>
      </c>
      <c r="B64" s="329">
        <f>IF(COUNTIF(B3,$A$64),SUM(B52),0)</f>
        <v>0</v>
      </c>
      <c r="C64" s="329">
        <f t="shared" ref="C64:AG64" si="2">IF(COUNTIF(C3,$A$64),SUM(C52),0)</f>
        <v>0</v>
      </c>
      <c r="D64" s="329">
        <f t="shared" si="2"/>
        <v>0</v>
      </c>
      <c r="E64" s="329">
        <f t="shared" si="2"/>
        <v>0</v>
      </c>
      <c r="F64" s="329">
        <f t="shared" si="2"/>
        <v>0</v>
      </c>
      <c r="G64" s="329">
        <f t="shared" si="2"/>
        <v>0</v>
      </c>
      <c r="H64" s="329">
        <f t="shared" si="2"/>
        <v>0</v>
      </c>
      <c r="I64" s="329">
        <f t="shared" si="2"/>
        <v>0</v>
      </c>
      <c r="J64" s="329">
        <f t="shared" si="2"/>
        <v>0</v>
      </c>
      <c r="K64" s="329">
        <f t="shared" si="2"/>
        <v>0</v>
      </c>
      <c r="L64" s="329">
        <f t="shared" si="2"/>
        <v>0</v>
      </c>
      <c r="M64" s="329">
        <f t="shared" si="2"/>
        <v>0</v>
      </c>
      <c r="N64" s="329">
        <f t="shared" si="2"/>
        <v>0</v>
      </c>
      <c r="O64" s="329">
        <f t="shared" si="2"/>
        <v>0</v>
      </c>
      <c r="P64" s="329">
        <f t="shared" si="2"/>
        <v>0</v>
      </c>
      <c r="Q64" s="329">
        <f t="shared" si="2"/>
        <v>0</v>
      </c>
      <c r="R64" s="329">
        <f t="shared" si="2"/>
        <v>0</v>
      </c>
      <c r="S64" s="329">
        <f t="shared" si="2"/>
        <v>0</v>
      </c>
      <c r="T64" s="329">
        <f t="shared" si="2"/>
        <v>0</v>
      </c>
      <c r="U64" s="329">
        <f t="shared" si="2"/>
        <v>0</v>
      </c>
      <c r="V64" s="329">
        <f t="shared" si="2"/>
        <v>0</v>
      </c>
      <c r="W64" s="329">
        <f t="shared" si="2"/>
        <v>0</v>
      </c>
      <c r="X64" s="329">
        <f t="shared" si="2"/>
        <v>0</v>
      </c>
      <c r="Y64" s="329">
        <f t="shared" si="2"/>
        <v>0</v>
      </c>
      <c r="Z64" s="329">
        <f t="shared" si="2"/>
        <v>0</v>
      </c>
      <c r="AA64" s="329">
        <f t="shared" si="2"/>
        <v>0</v>
      </c>
      <c r="AB64" s="329">
        <f t="shared" si="2"/>
        <v>0</v>
      </c>
      <c r="AC64" s="329">
        <f t="shared" si="2"/>
        <v>0</v>
      </c>
      <c r="AD64" s="329">
        <f t="shared" si="2"/>
        <v>0</v>
      </c>
      <c r="AE64" s="329">
        <f t="shared" si="2"/>
        <v>0</v>
      </c>
      <c r="AF64" s="329">
        <f t="shared" si="2"/>
        <v>0</v>
      </c>
      <c r="AG64" s="329">
        <f t="shared" si="2"/>
        <v>0</v>
      </c>
      <c r="AH64" s="329">
        <f t="shared" ref="AH64:AY64" si="3">IF(COUNTIF(AH3,$A$64),SUM(AH52),0)</f>
        <v>0</v>
      </c>
      <c r="AI64" s="329">
        <f t="shared" si="3"/>
        <v>0</v>
      </c>
      <c r="AJ64" s="329">
        <f t="shared" si="3"/>
        <v>0</v>
      </c>
      <c r="AK64" s="329">
        <f t="shared" si="3"/>
        <v>0</v>
      </c>
      <c r="AL64" s="329">
        <f t="shared" si="3"/>
        <v>0</v>
      </c>
      <c r="AM64" s="329">
        <f t="shared" si="3"/>
        <v>0</v>
      </c>
      <c r="AN64" s="329">
        <f t="shared" si="3"/>
        <v>0</v>
      </c>
      <c r="AO64" s="329">
        <f t="shared" si="3"/>
        <v>0</v>
      </c>
      <c r="AP64" s="329">
        <f t="shared" si="3"/>
        <v>0</v>
      </c>
      <c r="AQ64" s="329">
        <f t="shared" si="3"/>
        <v>0</v>
      </c>
      <c r="AR64" s="329">
        <f t="shared" si="3"/>
        <v>0</v>
      </c>
      <c r="AS64" s="329">
        <f t="shared" si="3"/>
        <v>0</v>
      </c>
      <c r="AT64" s="329">
        <f t="shared" si="3"/>
        <v>0</v>
      </c>
      <c r="AU64" s="329">
        <f t="shared" si="3"/>
        <v>0</v>
      </c>
      <c r="AV64" s="329">
        <f t="shared" si="3"/>
        <v>0</v>
      </c>
      <c r="AW64" s="329">
        <f t="shared" si="3"/>
        <v>0</v>
      </c>
      <c r="AX64" s="329">
        <f t="shared" si="3"/>
        <v>0</v>
      </c>
      <c r="AY64" s="329">
        <f t="shared" si="3"/>
        <v>0</v>
      </c>
      <c r="AZ64" s="2">
        <f>SUM(B64:AY64)</f>
        <v>0</v>
      </c>
      <c r="BA64" s="2">
        <f>COUNTIF($B$3:$AY$3,A64)</f>
        <v>15</v>
      </c>
      <c r="BB64" s="2" t="e">
        <f>AZ64/BA64/$L$1</f>
        <v>#DIV/0!</v>
      </c>
      <c r="BC64" s="2" t="str">
        <f t="shared" ref="BC64:BC89" si="4">A64</f>
        <v>知・技</v>
      </c>
    </row>
    <row r="65" spans="1:55" ht="14.25">
      <c r="A65" s="52" t="str">
        <f>国語!BF36</f>
        <v>思判表</v>
      </c>
      <c r="B65" s="329">
        <f t="shared" ref="B65:AG65" si="5">IF(COUNTIF(B3,$A$65),SUM(B52),0)</f>
        <v>0</v>
      </c>
      <c r="C65" s="329">
        <f t="shared" si="5"/>
        <v>0</v>
      </c>
      <c r="D65" s="329">
        <f t="shared" si="5"/>
        <v>0</v>
      </c>
      <c r="E65" s="329">
        <f t="shared" si="5"/>
        <v>0</v>
      </c>
      <c r="F65" s="329">
        <f t="shared" si="5"/>
        <v>0</v>
      </c>
      <c r="G65" s="329">
        <f t="shared" si="5"/>
        <v>0</v>
      </c>
      <c r="H65" s="329">
        <f t="shared" si="5"/>
        <v>0</v>
      </c>
      <c r="I65" s="329">
        <f t="shared" si="5"/>
        <v>0</v>
      </c>
      <c r="J65" s="329">
        <f t="shared" si="5"/>
        <v>0</v>
      </c>
      <c r="K65" s="329">
        <f t="shared" si="5"/>
        <v>0</v>
      </c>
      <c r="L65" s="329">
        <f t="shared" si="5"/>
        <v>0</v>
      </c>
      <c r="M65" s="329">
        <f t="shared" si="5"/>
        <v>0</v>
      </c>
      <c r="N65" s="329">
        <f t="shared" si="5"/>
        <v>0</v>
      </c>
      <c r="O65" s="329">
        <f t="shared" si="5"/>
        <v>0</v>
      </c>
      <c r="P65" s="329">
        <f t="shared" si="5"/>
        <v>0</v>
      </c>
      <c r="Q65" s="329">
        <f t="shared" si="5"/>
        <v>0</v>
      </c>
      <c r="R65" s="329">
        <f t="shared" si="5"/>
        <v>0</v>
      </c>
      <c r="S65" s="329">
        <f t="shared" si="5"/>
        <v>0</v>
      </c>
      <c r="T65" s="329">
        <f t="shared" si="5"/>
        <v>0</v>
      </c>
      <c r="U65" s="329">
        <f t="shared" si="5"/>
        <v>0</v>
      </c>
      <c r="V65" s="329">
        <f t="shared" si="5"/>
        <v>0</v>
      </c>
      <c r="W65" s="329">
        <f t="shared" si="5"/>
        <v>0</v>
      </c>
      <c r="X65" s="329">
        <f t="shared" si="5"/>
        <v>0</v>
      </c>
      <c r="Y65" s="329">
        <f t="shared" si="5"/>
        <v>0</v>
      </c>
      <c r="Z65" s="329">
        <f t="shared" si="5"/>
        <v>0</v>
      </c>
      <c r="AA65" s="329">
        <f t="shared" si="5"/>
        <v>0</v>
      </c>
      <c r="AB65" s="329">
        <f t="shared" si="5"/>
        <v>0</v>
      </c>
      <c r="AC65" s="329">
        <f t="shared" si="5"/>
        <v>0</v>
      </c>
      <c r="AD65" s="329">
        <f t="shared" si="5"/>
        <v>0</v>
      </c>
      <c r="AE65" s="329">
        <f t="shared" si="5"/>
        <v>0</v>
      </c>
      <c r="AF65" s="329">
        <f t="shared" si="5"/>
        <v>0</v>
      </c>
      <c r="AG65" s="329">
        <f t="shared" si="5"/>
        <v>0</v>
      </c>
      <c r="AH65" s="329">
        <f t="shared" ref="AH65:AY65" si="6">IF(COUNTIF(AH3,$A$65),SUM(AH52),0)</f>
        <v>0</v>
      </c>
      <c r="AI65" s="329">
        <f t="shared" si="6"/>
        <v>0</v>
      </c>
      <c r="AJ65" s="329">
        <f t="shared" si="6"/>
        <v>0</v>
      </c>
      <c r="AK65" s="329">
        <f t="shared" si="6"/>
        <v>0</v>
      </c>
      <c r="AL65" s="329">
        <f t="shared" si="6"/>
        <v>0</v>
      </c>
      <c r="AM65" s="329">
        <f t="shared" si="6"/>
        <v>0</v>
      </c>
      <c r="AN65" s="329">
        <f t="shared" si="6"/>
        <v>0</v>
      </c>
      <c r="AO65" s="329">
        <f t="shared" si="6"/>
        <v>0</v>
      </c>
      <c r="AP65" s="329">
        <f t="shared" si="6"/>
        <v>0</v>
      </c>
      <c r="AQ65" s="329">
        <f t="shared" si="6"/>
        <v>0</v>
      </c>
      <c r="AR65" s="329">
        <f t="shared" si="6"/>
        <v>0</v>
      </c>
      <c r="AS65" s="329">
        <f t="shared" si="6"/>
        <v>0</v>
      </c>
      <c r="AT65" s="329">
        <f t="shared" si="6"/>
        <v>0</v>
      </c>
      <c r="AU65" s="329">
        <f t="shared" si="6"/>
        <v>0</v>
      </c>
      <c r="AV65" s="329">
        <f t="shared" si="6"/>
        <v>0</v>
      </c>
      <c r="AW65" s="329">
        <f t="shared" si="6"/>
        <v>0</v>
      </c>
      <c r="AX65" s="329">
        <f t="shared" si="6"/>
        <v>0</v>
      </c>
      <c r="AY65" s="329">
        <f t="shared" si="6"/>
        <v>0</v>
      </c>
      <c r="AZ65" s="2">
        <f>SUM(B65:AY65)</f>
        <v>0</v>
      </c>
      <c r="BA65" s="2">
        <f>COUNTIF($B$3:$AY$3,A65)</f>
        <v>10</v>
      </c>
      <c r="BB65" s="2" t="e">
        <f>AZ65/BA65/$L$1</f>
        <v>#DIV/0!</v>
      </c>
      <c r="BC65" s="2" t="str">
        <f t="shared" si="4"/>
        <v>思判表</v>
      </c>
    </row>
    <row r="66" spans="1:55" ht="14.25">
      <c r="A66" s="52" t="str">
        <f>国語!BF37</f>
        <v>-</v>
      </c>
      <c r="B66" s="329">
        <f t="shared" ref="B66:AG66" si="7">IF(COUNTIF(B3,$A$66),SUM(B52),0)</f>
        <v>0</v>
      </c>
      <c r="C66" s="329">
        <f t="shared" si="7"/>
        <v>0</v>
      </c>
      <c r="D66" s="329">
        <f t="shared" si="7"/>
        <v>0</v>
      </c>
      <c r="E66" s="329">
        <f t="shared" si="7"/>
        <v>0</v>
      </c>
      <c r="F66" s="329">
        <f t="shared" si="7"/>
        <v>0</v>
      </c>
      <c r="G66" s="329">
        <f t="shared" si="7"/>
        <v>0</v>
      </c>
      <c r="H66" s="329">
        <f t="shared" si="7"/>
        <v>0</v>
      </c>
      <c r="I66" s="329">
        <f t="shared" si="7"/>
        <v>0</v>
      </c>
      <c r="J66" s="329">
        <f t="shared" si="7"/>
        <v>0</v>
      </c>
      <c r="K66" s="329">
        <f t="shared" si="7"/>
        <v>0</v>
      </c>
      <c r="L66" s="329">
        <f t="shared" si="7"/>
        <v>0</v>
      </c>
      <c r="M66" s="329">
        <f t="shared" si="7"/>
        <v>0</v>
      </c>
      <c r="N66" s="329">
        <f t="shared" si="7"/>
        <v>0</v>
      </c>
      <c r="O66" s="329">
        <f t="shared" si="7"/>
        <v>0</v>
      </c>
      <c r="P66" s="329">
        <f t="shared" si="7"/>
        <v>0</v>
      </c>
      <c r="Q66" s="329">
        <f t="shared" si="7"/>
        <v>0</v>
      </c>
      <c r="R66" s="329">
        <f t="shared" si="7"/>
        <v>0</v>
      </c>
      <c r="S66" s="329">
        <f t="shared" si="7"/>
        <v>0</v>
      </c>
      <c r="T66" s="329">
        <f t="shared" si="7"/>
        <v>0</v>
      </c>
      <c r="U66" s="329">
        <f t="shared" si="7"/>
        <v>0</v>
      </c>
      <c r="V66" s="329">
        <f t="shared" si="7"/>
        <v>0</v>
      </c>
      <c r="W66" s="329">
        <f t="shared" si="7"/>
        <v>0</v>
      </c>
      <c r="X66" s="329">
        <f t="shared" si="7"/>
        <v>0</v>
      </c>
      <c r="Y66" s="329">
        <f t="shared" si="7"/>
        <v>0</v>
      </c>
      <c r="Z66" s="329">
        <f t="shared" si="7"/>
        <v>0</v>
      </c>
      <c r="AA66" s="329">
        <f t="shared" si="7"/>
        <v>0</v>
      </c>
      <c r="AB66" s="329">
        <f t="shared" si="7"/>
        <v>0</v>
      </c>
      <c r="AC66" s="329">
        <f t="shared" si="7"/>
        <v>0</v>
      </c>
      <c r="AD66" s="329">
        <f t="shared" si="7"/>
        <v>0</v>
      </c>
      <c r="AE66" s="329">
        <f t="shared" si="7"/>
        <v>0</v>
      </c>
      <c r="AF66" s="329">
        <f t="shared" si="7"/>
        <v>0</v>
      </c>
      <c r="AG66" s="329">
        <f t="shared" si="7"/>
        <v>0</v>
      </c>
      <c r="AH66" s="329">
        <f t="shared" ref="AH66:AY66" si="8">IF(COUNTIF(AH3,$A$66),SUM(AH52),0)</f>
        <v>0</v>
      </c>
      <c r="AI66" s="329">
        <f t="shared" si="8"/>
        <v>0</v>
      </c>
      <c r="AJ66" s="329">
        <f t="shared" si="8"/>
        <v>0</v>
      </c>
      <c r="AK66" s="329">
        <f t="shared" si="8"/>
        <v>0</v>
      </c>
      <c r="AL66" s="329">
        <f t="shared" si="8"/>
        <v>0</v>
      </c>
      <c r="AM66" s="329">
        <f t="shared" si="8"/>
        <v>0</v>
      </c>
      <c r="AN66" s="329">
        <f t="shared" si="8"/>
        <v>0</v>
      </c>
      <c r="AO66" s="329">
        <f t="shared" si="8"/>
        <v>0</v>
      </c>
      <c r="AP66" s="329">
        <f t="shared" si="8"/>
        <v>0</v>
      </c>
      <c r="AQ66" s="329">
        <f t="shared" si="8"/>
        <v>0</v>
      </c>
      <c r="AR66" s="329">
        <f t="shared" si="8"/>
        <v>0</v>
      </c>
      <c r="AS66" s="329">
        <f t="shared" si="8"/>
        <v>0</v>
      </c>
      <c r="AT66" s="329">
        <f t="shared" si="8"/>
        <v>0</v>
      </c>
      <c r="AU66" s="329">
        <f t="shared" si="8"/>
        <v>0</v>
      </c>
      <c r="AV66" s="329">
        <f t="shared" si="8"/>
        <v>0</v>
      </c>
      <c r="AW66" s="329">
        <f t="shared" si="8"/>
        <v>0</v>
      </c>
      <c r="AX66" s="329">
        <f t="shared" si="8"/>
        <v>0</v>
      </c>
      <c r="AY66" s="329">
        <f t="shared" si="8"/>
        <v>0</v>
      </c>
      <c r="AZ66" s="2">
        <f>SUM(B66:AY66)</f>
        <v>0</v>
      </c>
      <c r="BA66" s="2">
        <f>COUNTIF($B$3:$AY$3,A66)</f>
        <v>0</v>
      </c>
      <c r="BB66" s="2" t="e">
        <f>AZ66/BA66/$L$1</f>
        <v>#DIV/0!</v>
      </c>
      <c r="BC66" s="2" t="str">
        <f t="shared" si="4"/>
        <v>-</v>
      </c>
    </row>
    <row r="67" spans="1:55" ht="14.25">
      <c r="A67" s="52" t="str">
        <f>国語!BF38</f>
        <v>-</v>
      </c>
      <c r="B67" s="329">
        <f>IF(COUNTIF(B3,$A$67),SUM(B52),0)</f>
        <v>0</v>
      </c>
      <c r="C67" s="329">
        <f t="shared" ref="C67:AG67" si="9">IF(COUNTIF(C3,$A$67),SUM(C52),0)</f>
        <v>0</v>
      </c>
      <c r="D67" s="329">
        <f t="shared" si="9"/>
        <v>0</v>
      </c>
      <c r="E67" s="329">
        <f t="shared" si="9"/>
        <v>0</v>
      </c>
      <c r="F67" s="329">
        <f t="shared" si="9"/>
        <v>0</v>
      </c>
      <c r="G67" s="329">
        <f t="shared" si="9"/>
        <v>0</v>
      </c>
      <c r="H67" s="329">
        <f t="shared" si="9"/>
        <v>0</v>
      </c>
      <c r="I67" s="329">
        <f t="shared" si="9"/>
        <v>0</v>
      </c>
      <c r="J67" s="329">
        <f t="shared" si="9"/>
        <v>0</v>
      </c>
      <c r="K67" s="329">
        <f t="shared" si="9"/>
        <v>0</v>
      </c>
      <c r="L67" s="329">
        <f t="shared" si="9"/>
        <v>0</v>
      </c>
      <c r="M67" s="329">
        <f t="shared" si="9"/>
        <v>0</v>
      </c>
      <c r="N67" s="329">
        <f t="shared" si="9"/>
        <v>0</v>
      </c>
      <c r="O67" s="329">
        <f t="shared" si="9"/>
        <v>0</v>
      </c>
      <c r="P67" s="329">
        <f t="shared" si="9"/>
        <v>0</v>
      </c>
      <c r="Q67" s="329">
        <f t="shared" si="9"/>
        <v>0</v>
      </c>
      <c r="R67" s="329">
        <f t="shared" si="9"/>
        <v>0</v>
      </c>
      <c r="S67" s="329">
        <f t="shared" si="9"/>
        <v>0</v>
      </c>
      <c r="T67" s="329">
        <f t="shared" si="9"/>
        <v>0</v>
      </c>
      <c r="U67" s="329">
        <f t="shared" si="9"/>
        <v>0</v>
      </c>
      <c r="V67" s="329">
        <f t="shared" si="9"/>
        <v>0</v>
      </c>
      <c r="W67" s="329">
        <f t="shared" si="9"/>
        <v>0</v>
      </c>
      <c r="X67" s="329">
        <f t="shared" si="9"/>
        <v>0</v>
      </c>
      <c r="Y67" s="329">
        <f t="shared" si="9"/>
        <v>0</v>
      </c>
      <c r="Z67" s="329">
        <f t="shared" si="9"/>
        <v>0</v>
      </c>
      <c r="AA67" s="329">
        <f t="shared" si="9"/>
        <v>0</v>
      </c>
      <c r="AB67" s="329">
        <f t="shared" si="9"/>
        <v>0</v>
      </c>
      <c r="AC67" s="329">
        <f t="shared" si="9"/>
        <v>0</v>
      </c>
      <c r="AD67" s="329">
        <f t="shared" si="9"/>
        <v>0</v>
      </c>
      <c r="AE67" s="329">
        <f t="shared" si="9"/>
        <v>0</v>
      </c>
      <c r="AF67" s="329">
        <f t="shared" si="9"/>
        <v>0</v>
      </c>
      <c r="AG67" s="329">
        <f t="shared" si="9"/>
        <v>0</v>
      </c>
      <c r="AH67" s="329">
        <f t="shared" ref="AH67:AY67" si="10">IF(COUNTIF(AH3,$A$67),SUM(AH52),0)</f>
        <v>0</v>
      </c>
      <c r="AI67" s="329">
        <f t="shared" si="10"/>
        <v>0</v>
      </c>
      <c r="AJ67" s="329">
        <f t="shared" si="10"/>
        <v>0</v>
      </c>
      <c r="AK67" s="329">
        <f t="shared" si="10"/>
        <v>0</v>
      </c>
      <c r="AL67" s="329">
        <f t="shared" si="10"/>
        <v>0</v>
      </c>
      <c r="AM67" s="329">
        <f t="shared" si="10"/>
        <v>0</v>
      </c>
      <c r="AN67" s="329">
        <f t="shared" si="10"/>
        <v>0</v>
      </c>
      <c r="AO67" s="329">
        <f t="shared" si="10"/>
        <v>0</v>
      </c>
      <c r="AP67" s="329">
        <f t="shared" si="10"/>
        <v>0</v>
      </c>
      <c r="AQ67" s="329">
        <f t="shared" si="10"/>
        <v>0</v>
      </c>
      <c r="AR67" s="329">
        <f t="shared" si="10"/>
        <v>0</v>
      </c>
      <c r="AS67" s="329">
        <f t="shared" si="10"/>
        <v>0</v>
      </c>
      <c r="AT67" s="329">
        <f t="shared" si="10"/>
        <v>0</v>
      </c>
      <c r="AU67" s="329">
        <f t="shared" si="10"/>
        <v>0</v>
      </c>
      <c r="AV67" s="329">
        <f t="shared" si="10"/>
        <v>0</v>
      </c>
      <c r="AW67" s="329">
        <f t="shared" si="10"/>
        <v>0</v>
      </c>
      <c r="AX67" s="329">
        <f t="shared" si="10"/>
        <v>0</v>
      </c>
      <c r="AY67" s="329">
        <f t="shared" si="10"/>
        <v>0</v>
      </c>
      <c r="AZ67" s="2">
        <f>SUM(B67:AY67)</f>
        <v>0</v>
      </c>
      <c r="BA67" s="2">
        <f>COUNTIF($B$3:$AY$3,A67)</f>
        <v>0</v>
      </c>
      <c r="BB67" s="2" t="e">
        <f>AZ67/BA67/$L$1</f>
        <v>#DIV/0!</v>
      </c>
      <c r="BC67" s="2" t="str">
        <f t="shared" si="4"/>
        <v>-</v>
      </c>
    </row>
    <row r="68" spans="1:55" ht="14.25">
      <c r="A68" s="52" t="str">
        <f>国語!BF39</f>
        <v>-</v>
      </c>
      <c r="B68" s="329">
        <f t="shared" ref="B68:AG68" si="11">IF(COUNTIF(B3,$A$68),SUM(B52),0)</f>
        <v>0</v>
      </c>
      <c r="C68" s="329">
        <f t="shared" si="11"/>
        <v>0</v>
      </c>
      <c r="D68" s="329">
        <f t="shared" si="11"/>
        <v>0</v>
      </c>
      <c r="E68" s="329">
        <f t="shared" si="11"/>
        <v>0</v>
      </c>
      <c r="F68" s="329">
        <f t="shared" si="11"/>
        <v>0</v>
      </c>
      <c r="G68" s="329">
        <f t="shared" si="11"/>
        <v>0</v>
      </c>
      <c r="H68" s="329">
        <f t="shared" si="11"/>
        <v>0</v>
      </c>
      <c r="I68" s="329">
        <f t="shared" si="11"/>
        <v>0</v>
      </c>
      <c r="J68" s="329">
        <f t="shared" si="11"/>
        <v>0</v>
      </c>
      <c r="K68" s="329">
        <f t="shared" si="11"/>
        <v>0</v>
      </c>
      <c r="L68" s="329">
        <f t="shared" si="11"/>
        <v>0</v>
      </c>
      <c r="M68" s="329">
        <f t="shared" si="11"/>
        <v>0</v>
      </c>
      <c r="N68" s="329">
        <f t="shared" si="11"/>
        <v>0</v>
      </c>
      <c r="O68" s="329">
        <f t="shared" si="11"/>
        <v>0</v>
      </c>
      <c r="P68" s="329">
        <f t="shared" si="11"/>
        <v>0</v>
      </c>
      <c r="Q68" s="329">
        <f t="shared" si="11"/>
        <v>0</v>
      </c>
      <c r="R68" s="329">
        <f t="shared" si="11"/>
        <v>0</v>
      </c>
      <c r="S68" s="329">
        <f t="shared" si="11"/>
        <v>0</v>
      </c>
      <c r="T68" s="329">
        <f t="shared" si="11"/>
        <v>0</v>
      </c>
      <c r="U68" s="329">
        <f t="shared" si="11"/>
        <v>0</v>
      </c>
      <c r="V68" s="329">
        <f t="shared" si="11"/>
        <v>0</v>
      </c>
      <c r="W68" s="329">
        <f t="shared" si="11"/>
        <v>0</v>
      </c>
      <c r="X68" s="329">
        <f t="shared" si="11"/>
        <v>0</v>
      </c>
      <c r="Y68" s="329">
        <f t="shared" si="11"/>
        <v>0</v>
      </c>
      <c r="Z68" s="329">
        <f t="shared" si="11"/>
        <v>0</v>
      </c>
      <c r="AA68" s="329">
        <f t="shared" si="11"/>
        <v>0</v>
      </c>
      <c r="AB68" s="329">
        <f t="shared" si="11"/>
        <v>0</v>
      </c>
      <c r="AC68" s="329">
        <f t="shared" si="11"/>
        <v>0</v>
      </c>
      <c r="AD68" s="329">
        <f t="shared" si="11"/>
        <v>0</v>
      </c>
      <c r="AE68" s="329">
        <f t="shared" si="11"/>
        <v>0</v>
      </c>
      <c r="AF68" s="329">
        <f t="shared" si="11"/>
        <v>0</v>
      </c>
      <c r="AG68" s="329">
        <f t="shared" si="11"/>
        <v>0</v>
      </c>
      <c r="AH68" s="329">
        <f t="shared" ref="AH68:AY68" si="12">IF(COUNTIF(AH3,$A$68),SUM(AH52),0)</f>
        <v>0</v>
      </c>
      <c r="AI68" s="329">
        <f t="shared" si="12"/>
        <v>0</v>
      </c>
      <c r="AJ68" s="329">
        <f t="shared" si="12"/>
        <v>0</v>
      </c>
      <c r="AK68" s="329">
        <f t="shared" si="12"/>
        <v>0</v>
      </c>
      <c r="AL68" s="329">
        <f t="shared" si="12"/>
        <v>0</v>
      </c>
      <c r="AM68" s="329">
        <f t="shared" si="12"/>
        <v>0</v>
      </c>
      <c r="AN68" s="329">
        <f t="shared" si="12"/>
        <v>0</v>
      </c>
      <c r="AO68" s="329">
        <f t="shared" si="12"/>
        <v>0</v>
      </c>
      <c r="AP68" s="329">
        <f t="shared" si="12"/>
        <v>0</v>
      </c>
      <c r="AQ68" s="329">
        <f t="shared" si="12"/>
        <v>0</v>
      </c>
      <c r="AR68" s="329">
        <f t="shared" si="12"/>
        <v>0</v>
      </c>
      <c r="AS68" s="329">
        <f t="shared" si="12"/>
        <v>0</v>
      </c>
      <c r="AT68" s="329">
        <f t="shared" si="12"/>
        <v>0</v>
      </c>
      <c r="AU68" s="329">
        <f t="shared" si="12"/>
        <v>0</v>
      </c>
      <c r="AV68" s="329">
        <f t="shared" si="12"/>
        <v>0</v>
      </c>
      <c r="AW68" s="329">
        <f t="shared" si="12"/>
        <v>0</v>
      </c>
      <c r="AX68" s="329">
        <f t="shared" si="12"/>
        <v>0</v>
      </c>
      <c r="AY68" s="329">
        <f t="shared" si="12"/>
        <v>0</v>
      </c>
      <c r="AZ68" s="2">
        <f>SUM(B68:AY68)</f>
        <v>0</v>
      </c>
      <c r="BA68" s="2">
        <f>COUNTIF($B$3:$AY$3,A68)</f>
        <v>0</v>
      </c>
      <c r="BB68" s="2" t="e">
        <f>AZ68/BA68/$L$1</f>
        <v>#DIV/0!</v>
      </c>
      <c r="BC68" s="2" t="str">
        <f t="shared" si="4"/>
        <v>-</v>
      </c>
    </row>
    <row r="69" spans="1:55" ht="14.25">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row>
    <row r="70" spans="1:55" ht="14.25">
      <c r="A70" s="2" t="s">
        <v>44</v>
      </c>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BC70" s="2" t="str">
        <f t="shared" si="4"/>
        <v>観点別誤答数</v>
      </c>
    </row>
    <row r="71" spans="1:55" ht="14.25">
      <c r="A71" s="52" t="str">
        <f>A64</f>
        <v>知・技</v>
      </c>
      <c r="B71" s="329">
        <f t="shared" ref="B71:AG71" si="13">IF(COUNTIF(B3,$A$64),SUM(B53),0)</f>
        <v>0</v>
      </c>
      <c r="C71" s="329">
        <f t="shared" si="13"/>
        <v>0</v>
      </c>
      <c r="D71" s="329">
        <f t="shared" si="13"/>
        <v>0</v>
      </c>
      <c r="E71" s="329">
        <f t="shared" si="13"/>
        <v>0</v>
      </c>
      <c r="F71" s="329">
        <f t="shared" si="13"/>
        <v>0</v>
      </c>
      <c r="G71" s="329">
        <f t="shared" si="13"/>
        <v>0</v>
      </c>
      <c r="H71" s="329">
        <f t="shared" si="13"/>
        <v>0</v>
      </c>
      <c r="I71" s="329">
        <f t="shared" si="13"/>
        <v>0</v>
      </c>
      <c r="J71" s="329">
        <f t="shared" si="13"/>
        <v>0</v>
      </c>
      <c r="K71" s="329">
        <f t="shared" si="13"/>
        <v>0</v>
      </c>
      <c r="L71" s="329">
        <f t="shared" si="13"/>
        <v>0</v>
      </c>
      <c r="M71" s="329">
        <f t="shared" si="13"/>
        <v>0</v>
      </c>
      <c r="N71" s="329">
        <f t="shared" si="13"/>
        <v>0</v>
      </c>
      <c r="O71" s="329">
        <f t="shared" si="13"/>
        <v>0</v>
      </c>
      <c r="P71" s="329">
        <f t="shared" si="13"/>
        <v>0</v>
      </c>
      <c r="Q71" s="329">
        <f t="shared" si="13"/>
        <v>0</v>
      </c>
      <c r="R71" s="329">
        <f t="shared" si="13"/>
        <v>0</v>
      </c>
      <c r="S71" s="329">
        <f t="shared" si="13"/>
        <v>0</v>
      </c>
      <c r="T71" s="329">
        <f t="shared" si="13"/>
        <v>0</v>
      </c>
      <c r="U71" s="329">
        <f t="shared" si="13"/>
        <v>0</v>
      </c>
      <c r="V71" s="329">
        <f t="shared" si="13"/>
        <v>0</v>
      </c>
      <c r="W71" s="329">
        <f t="shared" si="13"/>
        <v>0</v>
      </c>
      <c r="X71" s="329">
        <f t="shared" si="13"/>
        <v>0</v>
      </c>
      <c r="Y71" s="329">
        <f t="shared" si="13"/>
        <v>0</v>
      </c>
      <c r="Z71" s="329">
        <f t="shared" si="13"/>
        <v>0</v>
      </c>
      <c r="AA71" s="329">
        <f t="shared" si="13"/>
        <v>0</v>
      </c>
      <c r="AB71" s="329">
        <f t="shared" si="13"/>
        <v>0</v>
      </c>
      <c r="AC71" s="329">
        <f t="shared" si="13"/>
        <v>0</v>
      </c>
      <c r="AD71" s="329">
        <f t="shared" si="13"/>
        <v>0</v>
      </c>
      <c r="AE71" s="329">
        <f t="shared" si="13"/>
        <v>0</v>
      </c>
      <c r="AF71" s="329">
        <f t="shared" si="13"/>
        <v>0</v>
      </c>
      <c r="AG71" s="329">
        <f t="shared" si="13"/>
        <v>0</v>
      </c>
      <c r="AH71" s="329">
        <f t="shared" ref="AH71:AY71" si="14">IF(COUNTIF(AH3,$A$64),SUM(AH53),0)</f>
        <v>0</v>
      </c>
      <c r="AI71" s="329">
        <f t="shared" si="14"/>
        <v>0</v>
      </c>
      <c r="AJ71" s="329">
        <f t="shared" si="14"/>
        <v>0</v>
      </c>
      <c r="AK71" s="329">
        <f t="shared" si="14"/>
        <v>0</v>
      </c>
      <c r="AL71" s="329">
        <f t="shared" si="14"/>
        <v>0</v>
      </c>
      <c r="AM71" s="329">
        <f t="shared" si="14"/>
        <v>0</v>
      </c>
      <c r="AN71" s="329">
        <f t="shared" si="14"/>
        <v>0</v>
      </c>
      <c r="AO71" s="329">
        <f t="shared" si="14"/>
        <v>0</v>
      </c>
      <c r="AP71" s="329">
        <f t="shared" si="14"/>
        <v>0</v>
      </c>
      <c r="AQ71" s="329">
        <f t="shared" si="14"/>
        <v>0</v>
      </c>
      <c r="AR71" s="329">
        <f t="shared" si="14"/>
        <v>0</v>
      </c>
      <c r="AS71" s="329">
        <f t="shared" si="14"/>
        <v>0</v>
      </c>
      <c r="AT71" s="329">
        <f t="shared" si="14"/>
        <v>0</v>
      </c>
      <c r="AU71" s="329">
        <f t="shared" si="14"/>
        <v>0</v>
      </c>
      <c r="AV71" s="329">
        <f t="shared" si="14"/>
        <v>0</v>
      </c>
      <c r="AW71" s="329">
        <f t="shared" si="14"/>
        <v>0</v>
      </c>
      <c r="AX71" s="329">
        <f t="shared" si="14"/>
        <v>0</v>
      </c>
      <c r="AY71" s="329">
        <f t="shared" si="14"/>
        <v>0</v>
      </c>
      <c r="AZ71" s="2">
        <f>SUM(B71:AY71)</f>
        <v>0</v>
      </c>
      <c r="BA71" s="2">
        <f>BA64</f>
        <v>15</v>
      </c>
      <c r="BB71" s="2" t="e">
        <f>AZ71/BA71/$L$1</f>
        <v>#DIV/0!</v>
      </c>
      <c r="BC71" s="2" t="str">
        <f t="shared" si="4"/>
        <v>知・技</v>
      </c>
    </row>
    <row r="72" spans="1:55" ht="14.25">
      <c r="A72" s="52" t="str">
        <f>A65</f>
        <v>思判表</v>
      </c>
      <c r="B72" s="329">
        <f t="shared" ref="B72:AG72" si="15">IF(COUNTIF(B3,$A$65),SUM(B53),0)</f>
        <v>0</v>
      </c>
      <c r="C72" s="329">
        <f t="shared" si="15"/>
        <v>0</v>
      </c>
      <c r="D72" s="329">
        <f t="shared" si="15"/>
        <v>0</v>
      </c>
      <c r="E72" s="329">
        <f t="shared" si="15"/>
        <v>0</v>
      </c>
      <c r="F72" s="329">
        <f t="shared" si="15"/>
        <v>0</v>
      </c>
      <c r="G72" s="329">
        <f t="shared" si="15"/>
        <v>0</v>
      </c>
      <c r="H72" s="329">
        <f t="shared" si="15"/>
        <v>0</v>
      </c>
      <c r="I72" s="329">
        <f t="shared" si="15"/>
        <v>0</v>
      </c>
      <c r="J72" s="329">
        <f t="shared" si="15"/>
        <v>0</v>
      </c>
      <c r="K72" s="329">
        <f t="shared" si="15"/>
        <v>0</v>
      </c>
      <c r="L72" s="329">
        <f t="shared" si="15"/>
        <v>0</v>
      </c>
      <c r="M72" s="329">
        <f t="shared" si="15"/>
        <v>0</v>
      </c>
      <c r="N72" s="329">
        <f t="shared" si="15"/>
        <v>0</v>
      </c>
      <c r="O72" s="329">
        <f t="shared" si="15"/>
        <v>0</v>
      </c>
      <c r="P72" s="329">
        <f t="shared" si="15"/>
        <v>0</v>
      </c>
      <c r="Q72" s="329">
        <f t="shared" si="15"/>
        <v>0</v>
      </c>
      <c r="R72" s="329">
        <f t="shared" si="15"/>
        <v>0</v>
      </c>
      <c r="S72" s="329">
        <f t="shared" si="15"/>
        <v>0</v>
      </c>
      <c r="T72" s="329">
        <f t="shared" si="15"/>
        <v>0</v>
      </c>
      <c r="U72" s="329">
        <f t="shared" si="15"/>
        <v>0</v>
      </c>
      <c r="V72" s="329">
        <f t="shared" si="15"/>
        <v>0</v>
      </c>
      <c r="W72" s="329">
        <f t="shared" si="15"/>
        <v>0</v>
      </c>
      <c r="X72" s="329">
        <f t="shared" si="15"/>
        <v>0</v>
      </c>
      <c r="Y72" s="329">
        <f t="shared" si="15"/>
        <v>0</v>
      </c>
      <c r="Z72" s="329">
        <f t="shared" si="15"/>
        <v>0</v>
      </c>
      <c r="AA72" s="329">
        <f t="shared" si="15"/>
        <v>0</v>
      </c>
      <c r="AB72" s="329">
        <f t="shared" si="15"/>
        <v>0</v>
      </c>
      <c r="AC72" s="329">
        <f t="shared" si="15"/>
        <v>0</v>
      </c>
      <c r="AD72" s="329">
        <f t="shared" si="15"/>
        <v>0</v>
      </c>
      <c r="AE72" s="329">
        <f t="shared" si="15"/>
        <v>0</v>
      </c>
      <c r="AF72" s="329">
        <f t="shared" si="15"/>
        <v>0</v>
      </c>
      <c r="AG72" s="329">
        <f t="shared" si="15"/>
        <v>0</v>
      </c>
      <c r="AH72" s="329">
        <f t="shared" ref="AH72:AY72" si="16">IF(COUNTIF(AH3,$A$65),SUM(AH53),0)</f>
        <v>0</v>
      </c>
      <c r="AI72" s="329">
        <f t="shared" si="16"/>
        <v>0</v>
      </c>
      <c r="AJ72" s="329">
        <f t="shared" si="16"/>
        <v>0</v>
      </c>
      <c r="AK72" s="329">
        <f t="shared" si="16"/>
        <v>0</v>
      </c>
      <c r="AL72" s="329">
        <f t="shared" si="16"/>
        <v>0</v>
      </c>
      <c r="AM72" s="329">
        <f t="shared" si="16"/>
        <v>0</v>
      </c>
      <c r="AN72" s="329">
        <f t="shared" si="16"/>
        <v>0</v>
      </c>
      <c r="AO72" s="329">
        <f t="shared" si="16"/>
        <v>0</v>
      </c>
      <c r="AP72" s="329">
        <f t="shared" si="16"/>
        <v>0</v>
      </c>
      <c r="AQ72" s="329">
        <f t="shared" si="16"/>
        <v>0</v>
      </c>
      <c r="AR72" s="329">
        <f t="shared" si="16"/>
        <v>0</v>
      </c>
      <c r="AS72" s="329">
        <f t="shared" si="16"/>
        <v>0</v>
      </c>
      <c r="AT72" s="329">
        <f t="shared" si="16"/>
        <v>0</v>
      </c>
      <c r="AU72" s="329">
        <f t="shared" si="16"/>
        <v>0</v>
      </c>
      <c r="AV72" s="329">
        <f t="shared" si="16"/>
        <v>0</v>
      </c>
      <c r="AW72" s="329">
        <f t="shared" si="16"/>
        <v>0</v>
      </c>
      <c r="AX72" s="329">
        <f t="shared" si="16"/>
        <v>0</v>
      </c>
      <c r="AY72" s="329">
        <f t="shared" si="16"/>
        <v>0</v>
      </c>
      <c r="AZ72" s="2">
        <f>SUM(B72:AY72)</f>
        <v>0</v>
      </c>
      <c r="BA72" s="2">
        <f>BA65</f>
        <v>10</v>
      </c>
      <c r="BB72" s="2" t="e">
        <f>AZ72/BA72/$L$1</f>
        <v>#DIV/0!</v>
      </c>
      <c r="BC72" s="2" t="str">
        <f t="shared" si="4"/>
        <v>思判表</v>
      </c>
    </row>
    <row r="73" spans="1:55" ht="14.25">
      <c r="A73" s="2" t="str">
        <f>A66</f>
        <v>-</v>
      </c>
      <c r="B73" s="329">
        <f t="shared" ref="B73:AG73" si="17">IF(COUNTIF(B3,$A$66),SUM(B53),0)</f>
        <v>0</v>
      </c>
      <c r="C73" s="329">
        <f t="shared" si="17"/>
        <v>0</v>
      </c>
      <c r="D73" s="329">
        <f t="shared" si="17"/>
        <v>0</v>
      </c>
      <c r="E73" s="329">
        <f t="shared" si="17"/>
        <v>0</v>
      </c>
      <c r="F73" s="329">
        <f t="shared" si="17"/>
        <v>0</v>
      </c>
      <c r="G73" s="329">
        <f t="shared" si="17"/>
        <v>0</v>
      </c>
      <c r="H73" s="329">
        <f t="shared" si="17"/>
        <v>0</v>
      </c>
      <c r="I73" s="329">
        <f t="shared" si="17"/>
        <v>0</v>
      </c>
      <c r="J73" s="329">
        <f t="shared" si="17"/>
        <v>0</v>
      </c>
      <c r="K73" s="329">
        <f t="shared" si="17"/>
        <v>0</v>
      </c>
      <c r="L73" s="329">
        <f t="shared" si="17"/>
        <v>0</v>
      </c>
      <c r="M73" s="329">
        <f t="shared" si="17"/>
        <v>0</v>
      </c>
      <c r="N73" s="329">
        <f t="shared" si="17"/>
        <v>0</v>
      </c>
      <c r="O73" s="329">
        <f t="shared" si="17"/>
        <v>0</v>
      </c>
      <c r="P73" s="329">
        <f t="shared" si="17"/>
        <v>0</v>
      </c>
      <c r="Q73" s="329">
        <f t="shared" si="17"/>
        <v>0</v>
      </c>
      <c r="R73" s="329">
        <f t="shared" si="17"/>
        <v>0</v>
      </c>
      <c r="S73" s="329">
        <f t="shared" si="17"/>
        <v>0</v>
      </c>
      <c r="T73" s="329">
        <f t="shared" si="17"/>
        <v>0</v>
      </c>
      <c r="U73" s="329">
        <f t="shared" si="17"/>
        <v>0</v>
      </c>
      <c r="V73" s="329">
        <f t="shared" si="17"/>
        <v>0</v>
      </c>
      <c r="W73" s="329">
        <f t="shared" si="17"/>
        <v>0</v>
      </c>
      <c r="X73" s="329">
        <f t="shared" si="17"/>
        <v>0</v>
      </c>
      <c r="Y73" s="329">
        <f t="shared" si="17"/>
        <v>0</v>
      </c>
      <c r="Z73" s="329">
        <f t="shared" si="17"/>
        <v>0</v>
      </c>
      <c r="AA73" s="329">
        <f t="shared" si="17"/>
        <v>0</v>
      </c>
      <c r="AB73" s="329">
        <f t="shared" si="17"/>
        <v>0</v>
      </c>
      <c r="AC73" s="329">
        <f t="shared" si="17"/>
        <v>0</v>
      </c>
      <c r="AD73" s="329">
        <f t="shared" si="17"/>
        <v>0</v>
      </c>
      <c r="AE73" s="329">
        <f t="shared" si="17"/>
        <v>0</v>
      </c>
      <c r="AF73" s="329">
        <f t="shared" si="17"/>
        <v>0</v>
      </c>
      <c r="AG73" s="329">
        <f t="shared" si="17"/>
        <v>0</v>
      </c>
      <c r="AH73" s="329">
        <f t="shared" ref="AH73:AY73" si="18">IF(COUNTIF(AH3,$A$66),SUM(AH53),0)</f>
        <v>0</v>
      </c>
      <c r="AI73" s="329">
        <f t="shared" si="18"/>
        <v>0</v>
      </c>
      <c r="AJ73" s="329">
        <f t="shared" si="18"/>
        <v>0</v>
      </c>
      <c r="AK73" s="329">
        <f t="shared" si="18"/>
        <v>0</v>
      </c>
      <c r="AL73" s="329">
        <f t="shared" si="18"/>
        <v>0</v>
      </c>
      <c r="AM73" s="329">
        <f t="shared" si="18"/>
        <v>0</v>
      </c>
      <c r="AN73" s="329">
        <f t="shared" si="18"/>
        <v>0</v>
      </c>
      <c r="AO73" s="329">
        <f t="shared" si="18"/>
        <v>0</v>
      </c>
      <c r="AP73" s="329">
        <f t="shared" si="18"/>
        <v>0</v>
      </c>
      <c r="AQ73" s="329">
        <f t="shared" si="18"/>
        <v>0</v>
      </c>
      <c r="AR73" s="329">
        <f t="shared" si="18"/>
        <v>0</v>
      </c>
      <c r="AS73" s="329">
        <f t="shared" si="18"/>
        <v>0</v>
      </c>
      <c r="AT73" s="329">
        <f t="shared" si="18"/>
        <v>0</v>
      </c>
      <c r="AU73" s="329">
        <f t="shared" si="18"/>
        <v>0</v>
      </c>
      <c r="AV73" s="329">
        <f t="shared" si="18"/>
        <v>0</v>
      </c>
      <c r="AW73" s="329">
        <f t="shared" si="18"/>
        <v>0</v>
      </c>
      <c r="AX73" s="329">
        <f t="shared" si="18"/>
        <v>0</v>
      </c>
      <c r="AY73" s="329">
        <f t="shared" si="18"/>
        <v>0</v>
      </c>
      <c r="AZ73" s="2">
        <f>SUM(B73:AY73)</f>
        <v>0</v>
      </c>
      <c r="BA73" s="2">
        <f>BA66</f>
        <v>0</v>
      </c>
      <c r="BB73" s="2" t="e">
        <f>AZ73/BA73/$L$1</f>
        <v>#DIV/0!</v>
      </c>
      <c r="BC73" s="2" t="str">
        <f t="shared" si="4"/>
        <v>-</v>
      </c>
    </row>
    <row r="74" spans="1:55" ht="14.25">
      <c r="A74" s="2" t="str">
        <f>A67</f>
        <v>-</v>
      </c>
      <c r="B74" s="329">
        <f t="shared" ref="B74:AG74" si="19">IF(COUNTIF(B3,$A$67),SUM(B53),0)</f>
        <v>0</v>
      </c>
      <c r="C74" s="329">
        <f t="shared" si="19"/>
        <v>0</v>
      </c>
      <c r="D74" s="329">
        <f t="shared" si="19"/>
        <v>0</v>
      </c>
      <c r="E74" s="329">
        <f t="shared" si="19"/>
        <v>0</v>
      </c>
      <c r="F74" s="329">
        <f t="shared" si="19"/>
        <v>0</v>
      </c>
      <c r="G74" s="329">
        <f t="shared" si="19"/>
        <v>0</v>
      </c>
      <c r="H74" s="329">
        <f t="shared" si="19"/>
        <v>0</v>
      </c>
      <c r="I74" s="329">
        <f t="shared" si="19"/>
        <v>0</v>
      </c>
      <c r="J74" s="329">
        <f t="shared" si="19"/>
        <v>0</v>
      </c>
      <c r="K74" s="329">
        <f t="shared" si="19"/>
        <v>0</v>
      </c>
      <c r="L74" s="329">
        <f t="shared" si="19"/>
        <v>0</v>
      </c>
      <c r="M74" s="329">
        <f t="shared" si="19"/>
        <v>0</v>
      </c>
      <c r="N74" s="329">
        <f t="shared" si="19"/>
        <v>0</v>
      </c>
      <c r="O74" s="329">
        <f t="shared" si="19"/>
        <v>0</v>
      </c>
      <c r="P74" s="329">
        <f t="shared" si="19"/>
        <v>0</v>
      </c>
      <c r="Q74" s="329">
        <f t="shared" si="19"/>
        <v>0</v>
      </c>
      <c r="R74" s="329">
        <f t="shared" si="19"/>
        <v>0</v>
      </c>
      <c r="S74" s="329">
        <f t="shared" si="19"/>
        <v>0</v>
      </c>
      <c r="T74" s="329">
        <f t="shared" si="19"/>
        <v>0</v>
      </c>
      <c r="U74" s="329">
        <f t="shared" si="19"/>
        <v>0</v>
      </c>
      <c r="V74" s="329">
        <f t="shared" si="19"/>
        <v>0</v>
      </c>
      <c r="W74" s="329">
        <f t="shared" si="19"/>
        <v>0</v>
      </c>
      <c r="X74" s="329">
        <f t="shared" si="19"/>
        <v>0</v>
      </c>
      <c r="Y74" s="329">
        <f t="shared" si="19"/>
        <v>0</v>
      </c>
      <c r="Z74" s="329">
        <f t="shared" si="19"/>
        <v>0</v>
      </c>
      <c r="AA74" s="329">
        <f t="shared" si="19"/>
        <v>0</v>
      </c>
      <c r="AB74" s="329">
        <f t="shared" si="19"/>
        <v>0</v>
      </c>
      <c r="AC74" s="329">
        <f t="shared" si="19"/>
        <v>0</v>
      </c>
      <c r="AD74" s="329">
        <f t="shared" si="19"/>
        <v>0</v>
      </c>
      <c r="AE74" s="329">
        <f t="shared" si="19"/>
        <v>0</v>
      </c>
      <c r="AF74" s="329">
        <f t="shared" si="19"/>
        <v>0</v>
      </c>
      <c r="AG74" s="329">
        <f t="shared" si="19"/>
        <v>0</v>
      </c>
      <c r="AH74" s="329">
        <f t="shared" ref="AH74:AY74" si="20">IF(COUNTIF(AH3,$A$67),SUM(AH53),0)</f>
        <v>0</v>
      </c>
      <c r="AI74" s="329">
        <f t="shared" si="20"/>
        <v>0</v>
      </c>
      <c r="AJ74" s="329">
        <f t="shared" si="20"/>
        <v>0</v>
      </c>
      <c r="AK74" s="329">
        <f t="shared" si="20"/>
        <v>0</v>
      </c>
      <c r="AL74" s="329">
        <f t="shared" si="20"/>
        <v>0</v>
      </c>
      <c r="AM74" s="329">
        <f t="shared" si="20"/>
        <v>0</v>
      </c>
      <c r="AN74" s="329">
        <f t="shared" si="20"/>
        <v>0</v>
      </c>
      <c r="AO74" s="329">
        <f t="shared" si="20"/>
        <v>0</v>
      </c>
      <c r="AP74" s="329">
        <f t="shared" si="20"/>
        <v>0</v>
      </c>
      <c r="AQ74" s="329">
        <f t="shared" si="20"/>
        <v>0</v>
      </c>
      <c r="AR74" s="329">
        <f t="shared" si="20"/>
        <v>0</v>
      </c>
      <c r="AS74" s="329">
        <f t="shared" si="20"/>
        <v>0</v>
      </c>
      <c r="AT74" s="329">
        <f t="shared" si="20"/>
        <v>0</v>
      </c>
      <c r="AU74" s="329">
        <f t="shared" si="20"/>
        <v>0</v>
      </c>
      <c r="AV74" s="329">
        <f t="shared" si="20"/>
        <v>0</v>
      </c>
      <c r="AW74" s="329">
        <f t="shared" si="20"/>
        <v>0</v>
      </c>
      <c r="AX74" s="329">
        <f t="shared" si="20"/>
        <v>0</v>
      </c>
      <c r="AY74" s="329">
        <f t="shared" si="20"/>
        <v>0</v>
      </c>
      <c r="AZ74" s="2">
        <f>SUM(B74:AY74)</f>
        <v>0</v>
      </c>
      <c r="BA74" s="2">
        <f>BA67</f>
        <v>0</v>
      </c>
      <c r="BB74" s="2" t="e">
        <f>AZ74/BA74/$L$1</f>
        <v>#DIV/0!</v>
      </c>
      <c r="BC74" s="2" t="str">
        <f t="shared" si="4"/>
        <v>-</v>
      </c>
    </row>
    <row r="75" spans="1:55" ht="14.25">
      <c r="A75" s="2" t="str">
        <f>A68</f>
        <v>-</v>
      </c>
      <c r="B75" s="329">
        <f t="shared" ref="B75:AG75" si="21">IF(COUNTIF(B3,$A$68),SUM(B53),0)</f>
        <v>0</v>
      </c>
      <c r="C75" s="329">
        <f t="shared" si="21"/>
        <v>0</v>
      </c>
      <c r="D75" s="329">
        <f t="shared" si="21"/>
        <v>0</v>
      </c>
      <c r="E75" s="329">
        <f t="shared" si="21"/>
        <v>0</v>
      </c>
      <c r="F75" s="329">
        <f t="shared" si="21"/>
        <v>0</v>
      </c>
      <c r="G75" s="329">
        <f t="shared" si="21"/>
        <v>0</v>
      </c>
      <c r="H75" s="329">
        <f t="shared" si="21"/>
        <v>0</v>
      </c>
      <c r="I75" s="329">
        <f t="shared" si="21"/>
        <v>0</v>
      </c>
      <c r="J75" s="329">
        <f t="shared" si="21"/>
        <v>0</v>
      </c>
      <c r="K75" s="329">
        <f t="shared" si="21"/>
        <v>0</v>
      </c>
      <c r="L75" s="329">
        <f t="shared" si="21"/>
        <v>0</v>
      </c>
      <c r="M75" s="329">
        <f t="shared" si="21"/>
        <v>0</v>
      </c>
      <c r="N75" s="329">
        <f t="shared" si="21"/>
        <v>0</v>
      </c>
      <c r="O75" s="329">
        <f t="shared" si="21"/>
        <v>0</v>
      </c>
      <c r="P75" s="329">
        <f t="shared" si="21"/>
        <v>0</v>
      </c>
      <c r="Q75" s="329">
        <f t="shared" si="21"/>
        <v>0</v>
      </c>
      <c r="R75" s="329">
        <f t="shared" si="21"/>
        <v>0</v>
      </c>
      <c r="S75" s="329">
        <f t="shared" si="21"/>
        <v>0</v>
      </c>
      <c r="T75" s="329">
        <f t="shared" si="21"/>
        <v>0</v>
      </c>
      <c r="U75" s="329">
        <f t="shared" si="21"/>
        <v>0</v>
      </c>
      <c r="V75" s="329">
        <f t="shared" si="21"/>
        <v>0</v>
      </c>
      <c r="W75" s="329">
        <f t="shared" si="21"/>
        <v>0</v>
      </c>
      <c r="X75" s="329">
        <f t="shared" si="21"/>
        <v>0</v>
      </c>
      <c r="Y75" s="329">
        <f t="shared" si="21"/>
        <v>0</v>
      </c>
      <c r="Z75" s="329">
        <f t="shared" si="21"/>
        <v>0</v>
      </c>
      <c r="AA75" s="329">
        <f t="shared" si="21"/>
        <v>0</v>
      </c>
      <c r="AB75" s="329">
        <f t="shared" si="21"/>
        <v>0</v>
      </c>
      <c r="AC75" s="329">
        <f t="shared" si="21"/>
        <v>0</v>
      </c>
      <c r="AD75" s="329">
        <f t="shared" si="21"/>
        <v>0</v>
      </c>
      <c r="AE75" s="329">
        <f t="shared" si="21"/>
        <v>0</v>
      </c>
      <c r="AF75" s="329">
        <f t="shared" si="21"/>
        <v>0</v>
      </c>
      <c r="AG75" s="329">
        <f t="shared" si="21"/>
        <v>0</v>
      </c>
      <c r="AH75" s="329">
        <f t="shared" ref="AH75:AY75" si="22">IF(COUNTIF(AH3,$A$68),SUM(AH53),0)</f>
        <v>0</v>
      </c>
      <c r="AI75" s="329">
        <f t="shared" si="22"/>
        <v>0</v>
      </c>
      <c r="AJ75" s="329">
        <f t="shared" si="22"/>
        <v>0</v>
      </c>
      <c r="AK75" s="329">
        <f t="shared" si="22"/>
        <v>0</v>
      </c>
      <c r="AL75" s="329">
        <f t="shared" si="22"/>
        <v>0</v>
      </c>
      <c r="AM75" s="329">
        <f t="shared" si="22"/>
        <v>0</v>
      </c>
      <c r="AN75" s="329">
        <f t="shared" si="22"/>
        <v>0</v>
      </c>
      <c r="AO75" s="329">
        <f t="shared" si="22"/>
        <v>0</v>
      </c>
      <c r="AP75" s="329">
        <f t="shared" si="22"/>
        <v>0</v>
      </c>
      <c r="AQ75" s="329">
        <f t="shared" si="22"/>
        <v>0</v>
      </c>
      <c r="AR75" s="329">
        <f t="shared" si="22"/>
        <v>0</v>
      </c>
      <c r="AS75" s="329">
        <f t="shared" si="22"/>
        <v>0</v>
      </c>
      <c r="AT75" s="329">
        <f t="shared" si="22"/>
        <v>0</v>
      </c>
      <c r="AU75" s="329">
        <f t="shared" si="22"/>
        <v>0</v>
      </c>
      <c r="AV75" s="329">
        <f t="shared" si="22"/>
        <v>0</v>
      </c>
      <c r="AW75" s="329">
        <f t="shared" si="22"/>
        <v>0</v>
      </c>
      <c r="AX75" s="329">
        <f t="shared" si="22"/>
        <v>0</v>
      </c>
      <c r="AY75" s="329">
        <f t="shared" si="22"/>
        <v>0</v>
      </c>
      <c r="AZ75" s="2">
        <f>SUM(B75:AY75)</f>
        <v>0</v>
      </c>
      <c r="BA75" s="2">
        <f>BA68</f>
        <v>0</v>
      </c>
      <c r="BB75" s="2" t="e">
        <f>AZ75/BA75/$L$1</f>
        <v>#DIV/0!</v>
      </c>
      <c r="BC75" s="2" t="str">
        <f t="shared" si="4"/>
        <v>-</v>
      </c>
    </row>
    <row r="76" spans="1:55" ht="14.25">
      <c r="B76" s="329"/>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row>
    <row r="77" spans="1:55" ht="14.25">
      <c r="A77" s="2" t="s">
        <v>45</v>
      </c>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BC77" s="2" t="str">
        <f t="shared" si="4"/>
        <v>観点別無答数</v>
      </c>
    </row>
    <row r="78" spans="1:55" ht="14.25">
      <c r="A78" s="2" t="str">
        <f>A64</f>
        <v>知・技</v>
      </c>
      <c r="B78" s="329">
        <f t="shared" ref="B78:AG78" si="23">IF(COUNTIF(B3,$A$64),SUM(B54),0)</f>
        <v>0</v>
      </c>
      <c r="C78" s="329">
        <f t="shared" si="23"/>
        <v>0</v>
      </c>
      <c r="D78" s="329">
        <f t="shared" si="23"/>
        <v>0</v>
      </c>
      <c r="E78" s="329">
        <f t="shared" si="23"/>
        <v>0</v>
      </c>
      <c r="F78" s="329">
        <f t="shared" si="23"/>
        <v>0</v>
      </c>
      <c r="G78" s="329">
        <f t="shared" si="23"/>
        <v>0</v>
      </c>
      <c r="H78" s="329">
        <f t="shared" si="23"/>
        <v>0</v>
      </c>
      <c r="I78" s="329">
        <f t="shared" si="23"/>
        <v>0</v>
      </c>
      <c r="J78" s="329">
        <f t="shared" si="23"/>
        <v>0</v>
      </c>
      <c r="K78" s="329">
        <f t="shared" si="23"/>
        <v>0</v>
      </c>
      <c r="L78" s="329">
        <f t="shared" si="23"/>
        <v>0</v>
      </c>
      <c r="M78" s="329">
        <f t="shared" si="23"/>
        <v>0</v>
      </c>
      <c r="N78" s="329">
        <f t="shared" si="23"/>
        <v>0</v>
      </c>
      <c r="O78" s="329">
        <f t="shared" si="23"/>
        <v>0</v>
      </c>
      <c r="P78" s="329">
        <f t="shared" si="23"/>
        <v>0</v>
      </c>
      <c r="Q78" s="329">
        <f t="shared" si="23"/>
        <v>0</v>
      </c>
      <c r="R78" s="329">
        <f t="shared" si="23"/>
        <v>0</v>
      </c>
      <c r="S78" s="329">
        <f t="shared" si="23"/>
        <v>0</v>
      </c>
      <c r="T78" s="329">
        <f t="shared" si="23"/>
        <v>0</v>
      </c>
      <c r="U78" s="329">
        <f t="shared" si="23"/>
        <v>0</v>
      </c>
      <c r="V78" s="329">
        <f t="shared" si="23"/>
        <v>0</v>
      </c>
      <c r="W78" s="329">
        <f t="shared" si="23"/>
        <v>0</v>
      </c>
      <c r="X78" s="329">
        <f t="shared" si="23"/>
        <v>0</v>
      </c>
      <c r="Y78" s="329">
        <f t="shared" si="23"/>
        <v>0</v>
      </c>
      <c r="Z78" s="329">
        <f t="shared" si="23"/>
        <v>0</v>
      </c>
      <c r="AA78" s="329">
        <f t="shared" si="23"/>
        <v>0</v>
      </c>
      <c r="AB78" s="329">
        <f t="shared" si="23"/>
        <v>0</v>
      </c>
      <c r="AC78" s="329">
        <f t="shared" si="23"/>
        <v>0</v>
      </c>
      <c r="AD78" s="329">
        <f t="shared" si="23"/>
        <v>0</v>
      </c>
      <c r="AE78" s="329">
        <f t="shared" si="23"/>
        <v>0</v>
      </c>
      <c r="AF78" s="329">
        <f t="shared" si="23"/>
        <v>0</v>
      </c>
      <c r="AG78" s="329">
        <f t="shared" si="23"/>
        <v>0</v>
      </c>
      <c r="AH78" s="329">
        <f t="shared" ref="AH78:AY78" si="24">IF(COUNTIF(AH3,$A$64),SUM(AH54),0)</f>
        <v>0</v>
      </c>
      <c r="AI78" s="329">
        <f t="shared" si="24"/>
        <v>0</v>
      </c>
      <c r="AJ78" s="329">
        <f t="shared" si="24"/>
        <v>0</v>
      </c>
      <c r="AK78" s="329">
        <f t="shared" si="24"/>
        <v>0</v>
      </c>
      <c r="AL78" s="329">
        <f t="shared" si="24"/>
        <v>0</v>
      </c>
      <c r="AM78" s="329">
        <f t="shared" si="24"/>
        <v>0</v>
      </c>
      <c r="AN78" s="329">
        <f t="shared" si="24"/>
        <v>0</v>
      </c>
      <c r="AO78" s="329">
        <f t="shared" si="24"/>
        <v>0</v>
      </c>
      <c r="AP78" s="329">
        <f t="shared" si="24"/>
        <v>0</v>
      </c>
      <c r="AQ78" s="329">
        <f t="shared" si="24"/>
        <v>0</v>
      </c>
      <c r="AR78" s="329">
        <f t="shared" si="24"/>
        <v>0</v>
      </c>
      <c r="AS78" s="329">
        <f t="shared" si="24"/>
        <v>0</v>
      </c>
      <c r="AT78" s="329">
        <f t="shared" si="24"/>
        <v>0</v>
      </c>
      <c r="AU78" s="329">
        <f t="shared" si="24"/>
        <v>0</v>
      </c>
      <c r="AV78" s="329">
        <f t="shared" si="24"/>
        <v>0</v>
      </c>
      <c r="AW78" s="329">
        <f t="shared" si="24"/>
        <v>0</v>
      </c>
      <c r="AX78" s="329">
        <f t="shared" si="24"/>
        <v>0</v>
      </c>
      <c r="AY78" s="329">
        <f t="shared" si="24"/>
        <v>0</v>
      </c>
      <c r="AZ78" s="2">
        <f>SUM(B78:AY78)</f>
        <v>0</v>
      </c>
      <c r="BA78" s="2">
        <f>BA64</f>
        <v>15</v>
      </c>
      <c r="BB78" s="2" t="e">
        <f>AZ78/BA78/$L$1</f>
        <v>#DIV/0!</v>
      </c>
      <c r="BC78" s="2" t="str">
        <f t="shared" si="4"/>
        <v>知・技</v>
      </c>
    </row>
    <row r="79" spans="1:55" ht="14.25">
      <c r="A79" s="2" t="str">
        <f>A65</f>
        <v>思判表</v>
      </c>
      <c r="B79" s="329">
        <f t="shared" ref="B79:AG79" si="25">IF(COUNTIF(B3,$A$65),SUM(B54),0)</f>
        <v>0</v>
      </c>
      <c r="C79" s="329">
        <f t="shared" si="25"/>
        <v>0</v>
      </c>
      <c r="D79" s="329">
        <f t="shared" si="25"/>
        <v>0</v>
      </c>
      <c r="E79" s="329">
        <f t="shared" si="25"/>
        <v>0</v>
      </c>
      <c r="F79" s="329">
        <f t="shared" si="25"/>
        <v>0</v>
      </c>
      <c r="G79" s="329">
        <f t="shared" si="25"/>
        <v>0</v>
      </c>
      <c r="H79" s="329">
        <f t="shared" si="25"/>
        <v>0</v>
      </c>
      <c r="I79" s="329">
        <f t="shared" si="25"/>
        <v>0</v>
      </c>
      <c r="J79" s="329">
        <f t="shared" si="25"/>
        <v>0</v>
      </c>
      <c r="K79" s="329">
        <f t="shared" si="25"/>
        <v>0</v>
      </c>
      <c r="L79" s="329">
        <f t="shared" si="25"/>
        <v>0</v>
      </c>
      <c r="M79" s="329">
        <f t="shared" si="25"/>
        <v>0</v>
      </c>
      <c r="N79" s="329">
        <f t="shared" si="25"/>
        <v>0</v>
      </c>
      <c r="O79" s="329">
        <f t="shared" si="25"/>
        <v>0</v>
      </c>
      <c r="P79" s="329">
        <f t="shared" si="25"/>
        <v>0</v>
      </c>
      <c r="Q79" s="329">
        <f t="shared" si="25"/>
        <v>0</v>
      </c>
      <c r="R79" s="329">
        <f t="shared" si="25"/>
        <v>0</v>
      </c>
      <c r="S79" s="329">
        <f t="shared" si="25"/>
        <v>0</v>
      </c>
      <c r="T79" s="329">
        <f t="shared" si="25"/>
        <v>0</v>
      </c>
      <c r="U79" s="329">
        <f t="shared" si="25"/>
        <v>0</v>
      </c>
      <c r="V79" s="329">
        <f t="shared" si="25"/>
        <v>0</v>
      </c>
      <c r="W79" s="329">
        <f t="shared" si="25"/>
        <v>0</v>
      </c>
      <c r="X79" s="329">
        <f t="shared" si="25"/>
        <v>0</v>
      </c>
      <c r="Y79" s="329">
        <f t="shared" si="25"/>
        <v>0</v>
      </c>
      <c r="Z79" s="329">
        <f t="shared" si="25"/>
        <v>0</v>
      </c>
      <c r="AA79" s="329">
        <f t="shared" si="25"/>
        <v>0</v>
      </c>
      <c r="AB79" s="329">
        <f t="shared" si="25"/>
        <v>0</v>
      </c>
      <c r="AC79" s="329">
        <f t="shared" si="25"/>
        <v>0</v>
      </c>
      <c r="AD79" s="329">
        <f t="shared" si="25"/>
        <v>0</v>
      </c>
      <c r="AE79" s="329">
        <f t="shared" si="25"/>
        <v>0</v>
      </c>
      <c r="AF79" s="329">
        <f t="shared" si="25"/>
        <v>0</v>
      </c>
      <c r="AG79" s="329">
        <f t="shared" si="25"/>
        <v>0</v>
      </c>
      <c r="AH79" s="329">
        <f t="shared" ref="AH79:AY79" si="26">IF(COUNTIF(AH3,$A$65),SUM(AH54),0)</f>
        <v>0</v>
      </c>
      <c r="AI79" s="329">
        <f t="shared" si="26"/>
        <v>0</v>
      </c>
      <c r="AJ79" s="329">
        <f t="shared" si="26"/>
        <v>0</v>
      </c>
      <c r="AK79" s="329">
        <f t="shared" si="26"/>
        <v>0</v>
      </c>
      <c r="AL79" s="329">
        <f t="shared" si="26"/>
        <v>0</v>
      </c>
      <c r="AM79" s="329">
        <f t="shared" si="26"/>
        <v>0</v>
      </c>
      <c r="AN79" s="329">
        <f t="shared" si="26"/>
        <v>0</v>
      </c>
      <c r="AO79" s="329">
        <f t="shared" si="26"/>
        <v>0</v>
      </c>
      <c r="AP79" s="329">
        <f t="shared" si="26"/>
        <v>0</v>
      </c>
      <c r="AQ79" s="329">
        <f t="shared" si="26"/>
        <v>0</v>
      </c>
      <c r="AR79" s="329">
        <f t="shared" si="26"/>
        <v>0</v>
      </c>
      <c r="AS79" s="329">
        <f t="shared" si="26"/>
        <v>0</v>
      </c>
      <c r="AT79" s="329">
        <f t="shared" si="26"/>
        <v>0</v>
      </c>
      <c r="AU79" s="329">
        <f t="shared" si="26"/>
        <v>0</v>
      </c>
      <c r="AV79" s="329">
        <f t="shared" si="26"/>
        <v>0</v>
      </c>
      <c r="AW79" s="329">
        <f t="shared" si="26"/>
        <v>0</v>
      </c>
      <c r="AX79" s="329">
        <f t="shared" si="26"/>
        <v>0</v>
      </c>
      <c r="AY79" s="329">
        <f t="shared" si="26"/>
        <v>0</v>
      </c>
      <c r="AZ79" s="2">
        <f>SUM(B79:AY79)</f>
        <v>0</v>
      </c>
      <c r="BA79" s="2">
        <f>BA65</f>
        <v>10</v>
      </c>
      <c r="BB79" s="2" t="e">
        <f>AZ79/BA79/$L$1</f>
        <v>#DIV/0!</v>
      </c>
      <c r="BC79" s="2" t="str">
        <f t="shared" si="4"/>
        <v>思判表</v>
      </c>
    </row>
    <row r="80" spans="1:55" ht="14.25">
      <c r="A80" s="2" t="str">
        <f>A66</f>
        <v>-</v>
      </c>
      <c r="B80" s="329">
        <f t="shared" ref="B80:AG80" si="27">IF(COUNTIF(B3,$A$66),SUM(B54),0)</f>
        <v>0</v>
      </c>
      <c r="C80" s="329">
        <f t="shared" si="27"/>
        <v>0</v>
      </c>
      <c r="D80" s="329">
        <f t="shared" si="27"/>
        <v>0</v>
      </c>
      <c r="E80" s="329">
        <f t="shared" si="27"/>
        <v>0</v>
      </c>
      <c r="F80" s="329">
        <f t="shared" si="27"/>
        <v>0</v>
      </c>
      <c r="G80" s="329">
        <f t="shared" si="27"/>
        <v>0</v>
      </c>
      <c r="H80" s="329">
        <f t="shared" si="27"/>
        <v>0</v>
      </c>
      <c r="I80" s="329">
        <f t="shared" si="27"/>
        <v>0</v>
      </c>
      <c r="J80" s="329">
        <f t="shared" si="27"/>
        <v>0</v>
      </c>
      <c r="K80" s="329">
        <f t="shared" si="27"/>
        <v>0</v>
      </c>
      <c r="L80" s="329">
        <f t="shared" si="27"/>
        <v>0</v>
      </c>
      <c r="M80" s="329">
        <f t="shared" si="27"/>
        <v>0</v>
      </c>
      <c r="N80" s="329">
        <f t="shared" si="27"/>
        <v>0</v>
      </c>
      <c r="O80" s="329">
        <f t="shared" si="27"/>
        <v>0</v>
      </c>
      <c r="P80" s="329">
        <f t="shared" si="27"/>
        <v>0</v>
      </c>
      <c r="Q80" s="329">
        <f t="shared" si="27"/>
        <v>0</v>
      </c>
      <c r="R80" s="329">
        <f t="shared" si="27"/>
        <v>0</v>
      </c>
      <c r="S80" s="329">
        <f t="shared" si="27"/>
        <v>0</v>
      </c>
      <c r="T80" s="329">
        <f t="shared" si="27"/>
        <v>0</v>
      </c>
      <c r="U80" s="329">
        <f t="shared" si="27"/>
        <v>0</v>
      </c>
      <c r="V80" s="329">
        <f t="shared" si="27"/>
        <v>0</v>
      </c>
      <c r="W80" s="329">
        <f t="shared" si="27"/>
        <v>0</v>
      </c>
      <c r="X80" s="329">
        <f t="shared" si="27"/>
        <v>0</v>
      </c>
      <c r="Y80" s="329">
        <f t="shared" si="27"/>
        <v>0</v>
      </c>
      <c r="Z80" s="329">
        <f t="shared" si="27"/>
        <v>0</v>
      </c>
      <c r="AA80" s="329">
        <f t="shared" si="27"/>
        <v>0</v>
      </c>
      <c r="AB80" s="329">
        <f t="shared" si="27"/>
        <v>0</v>
      </c>
      <c r="AC80" s="329">
        <f t="shared" si="27"/>
        <v>0</v>
      </c>
      <c r="AD80" s="329">
        <f t="shared" si="27"/>
        <v>0</v>
      </c>
      <c r="AE80" s="329">
        <f t="shared" si="27"/>
        <v>0</v>
      </c>
      <c r="AF80" s="329">
        <f t="shared" si="27"/>
        <v>0</v>
      </c>
      <c r="AG80" s="329">
        <f t="shared" si="27"/>
        <v>0</v>
      </c>
      <c r="AH80" s="329">
        <f t="shared" ref="AH80:AY80" si="28">IF(COUNTIF(AH3,$A$66),SUM(AH54),0)</f>
        <v>0</v>
      </c>
      <c r="AI80" s="329">
        <f t="shared" si="28"/>
        <v>0</v>
      </c>
      <c r="AJ80" s="329">
        <f t="shared" si="28"/>
        <v>0</v>
      </c>
      <c r="AK80" s="329">
        <f t="shared" si="28"/>
        <v>0</v>
      </c>
      <c r="AL80" s="329">
        <f t="shared" si="28"/>
        <v>0</v>
      </c>
      <c r="AM80" s="329">
        <f t="shared" si="28"/>
        <v>0</v>
      </c>
      <c r="AN80" s="329">
        <f t="shared" si="28"/>
        <v>0</v>
      </c>
      <c r="AO80" s="329">
        <f t="shared" si="28"/>
        <v>0</v>
      </c>
      <c r="AP80" s="329">
        <f t="shared" si="28"/>
        <v>0</v>
      </c>
      <c r="AQ80" s="329">
        <f t="shared" si="28"/>
        <v>0</v>
      </c>
      <c r="AR80" s="329">
        <f t="shared" si="28"/>
        <v>0</v>
      </c>
      <c r="AS80" s="329">
        <f t="shared" si="28"/>
        <v>0</v>
      </c>
      <c r="AT80" s="329">
        <f t="shared" si="28"/>
        <v>0</v>
      </c>
      <c r="AU80" s="329">
        <f t="shared" si="28"/>
        <v>0</v>
      </c>
      <c r="AV80" s="329">
        <f t="shared" si="28"/>
        <v>0</v>
      </c>
      <c r="AW80" s="329">
        <f t="shared" si="28"/>
        <v>0</v>
      </c>
      <c r="AX80" s="329">
        <f t="shared" si="28"/>
        <v>0</v>
      </c>
      <c r="AY80" s="329">
        <f t="shared" si="28"/>
        <v>0</v>
      </c>
      <c r="AZ80" s="2">
        <f>SUM(B80:AY80)</f>
        <v>0</v>
      </c>
      <c r="BA80" s="2">
        <f>BA66</f>
        <v>0</v>
      </c>
      <c r="BB80" s="2" t="e">
        <f>AZ80/BA80/$L$1</f>
        <v>#DIV/0!</v>
      </c>
      <c r="BC80" s="2" t="str">
        <f t="shared" si="4"/>
        <v>-</v>
      </c>
    </row>
    <row r="81" spans="1:59" ht="14.25">
      <c r="A81" s="2" t="str">
        <f>A67</f>
        <v>-</v>
      </c>
      <c r="B81" s="329">
        <f t="shared" ref="B81:AG81" si="29">IF(COUNTIF(B3,$A$67),SUM(B54),0)</f>
        <v>0</v>
      </c>
      <c r="C81" s="329">
        <f t="shared" si="29"/>
        <v>0</v>
      </c>
      <c r="D81" s="329">
        <f t="shared" si="29"/>
        <v>0</v>
      </c>
      <c r="E81" s="329">
        <f t="shared" si="29"/>
        <v>0</v>
      </c>
      <c r="F81" s="329">
        <f t="shared" si="29"/>
        <v>0</v>
      </c>
      <c r="G81" s="329">
        <f t="shared" si="29"/>
        <v>0</v>
      </c>
      <c r="H81" s="329">
        <f t="shared" si="29"/>
        <v>0</v>
      </c>
      <c r="I81" s="329">
        <f t="shared" si="29"/>
        <v>0</v>
      </c>
      <c r="J81" s="329">
        <f t="shared" si="29"/>
        <v>0</v>
      </c>
      <c r="K81" s="329">
        <f t="shared" si="29"/>
        <v>0</v>
      </c>
      <c r="L81" s="329">
        <f t="shared" si="29"/>
        <v>0</v>
      </c>
      <c r="M81" s="329">
        <f t="shared" si="29"/>
        <v>0</v>
      </c>
      <c r="N81" s="329">
        <f t="shared" si="29"/>
        <v>0</v>
      </c>
      <c r="O81" s="329">
        <f t="shared" si="29"/>
        <v>0</v>
      </c>
      <c r="P81" s="329">
        <f t="shared" si="29"/>
        <v>0</v>
      </c>
      <c r="Q81" s="329">
        <f t="shared" si="29"/>
        <v>0</v>
      </c>
      <c r="R81" s="329">
        <f t="shared" si="29"/>
        <v>0</v>
      </c>
      <c r="S81" s="329">
        <f t="shared" si="29"/>
        <v>0</v>
      </c>
      <c r="T81" s="329">
        <f t="shared" si="29"/>
        <v>0</v>
      </c>
      <c r="U81" s="329">
        <f t="shared" si="29"/>
        <v>0</v>
      </c>
      <c r="V81" s="329">
        <f t="shared" si="29"/>
        <v>0</v>
      </c>
      <c r="W81" s="329">
        <f t="shared" si="29"/>
        <v>0</v>
      </c>
      <c r="X81" s="329">
        <f t="shared" si="29"/>
        <v>0</v>
      </c>
      <c r="Y81" s="329">
        <f t="shared" si="29"/>
        <v>0</v>
      </c>
      <c r="Z81" s="329">
        <f t="shared" si="29"/>
        <v>0</v>
      </c>
      <c r="AA81" s="329">
        <f t="shared" si="29"/>
        <v>0</v>
      </c>
      <c r="AB81" s="329">
        <f t="shared" si="29"/>
        <v>0</v>
      </c>
      <c r="AC81" s="329">
        <f t="shared" si="29"/>
        <v>0</v>
      </c>
      <c r="AD81" s="329">
        <f t="shared" si="29"/>
        <v>0</v>
      </c>
      <c r="AE81" s="329">
        <f t="shared" si="29"/>
        <v>0</v>
      </c>
      <c r="AF81" s="329">
        <f t="shared" si="29"/>
        <v>0</v>
      </c>
      <c r="AG81" s="329">
        <f t="shared" si="29"/>
        <v>0</v>
      </c>
      <c r="AH81" s="329">
        <f t="shared" ref="AH81:AY81" si="30">IF(COUNTIF(AH3,$A$67),SUM(AH54),0)</f>
        <v>0</v>
      </c>
      <c r="AI81" s="329">
        <f t="shared" si="30"/>
        <v>0</v>
      </c>
      <c r="AJ81" s="329">
        <f t="shared" si="30"/>
        <v>0</v>
      </c>
      <c r="AK81" s="329">
        <f t="shared" si="30"/>
        <v>0</v>
      </c>
      <c r="AL81" s="329">
        <f t="shared" si="30"/>
        <v>0</v>
      </c>
      <c r="AM81" s="329">
        <f t="shared" si="30"/>
        <v>0</v>
      </c>
      <c r="AN81" s="329">
        <f t="shared" si="30"/>
        <v>0</v>
      </c>
      <c r="AO81" s="329">
        <f t="shared" si="30"/>
        <v>0</v>
      </c>
      <c r="AP81" s="329">
        <f t="shared" si="30"/>
        <v>0</v>
      </c>
      <c r="AQ81" s="329">
        <f t="shared" si="30"/>
        <v>0</v>
      </c>
      <c r="AR81" s="329">
        <f t="shared" si="30"/>
        <v>0</v>
      </c>
      <c r="AS81" s="329">
        <f t="shared" si="30"/>
        <v>0</v>
      </c>
      <c r="AT81" s="329">
        <f t="shared" si="30"/>
        <v>0</v>
      </c>
      <c r="AU81" s="329">
        <f t="shared" si="30"/>
        <v>0</v>
      </c>
      <c r="AV81" s="329">
        <f t="shared" si="30"/>
        <v>0</v>
      </c>
      <c r="AW81" s="329">
        <f t="shared" si="30"/>
        <v>0</v>
      </c>
      <c r="AX81" s="329">
        <f t="shared" si="30"/>
        <v>0</v>
      </c>
      <c r="AY81" s="329">
        <f t="shared" si="30"/>
        <v>0</v>
      </c>
      <c r="AZ81" s="2">
        <f>SUM(B81:AY81)</f>
        <v>0</v>
      </c>
      <c r="BA81" s="2">
        <f>BA67</f>
        <v>0</v>
      </c>
      <c r="BB81" s="2" t="e">
        <f>AZ81/BA81/$L$1</f>
        <v>#DIV/0!</v>
      </c>
      <c r="BC81" s="2" t="str">
        <f t="shared" si="4"/>
        <v>-</v>
      </c>
    </row>
    <row r="82" spans="1:59" ht="14.25">
      <c r="A82" s="2" t="str">
        <f>A68</f>
        <v>-</v>
      </c>
      <c r="B82" s="329">
        <f t="shared" ref="B82:AG82" si="31">IF(COUNTIF(B3,$A$68),SUM(B54),0)</f>
        <v>0</v>
      </c>
      <c r="C82" s="329">
        <f t="shared" si="31"/>
        <v>0</v>
      </c>
      <c r="D82" s="329">
        <f t="shared" si="31"/>
        <v>0</v>
      </c>
      <c r="E82" s="329">
        <f t="shared" si="31"/>
        <v>0</v>
      </c>
      <c r="F82" s="329">
        <f t="shared" si="31"/>
        <v>0</v>
      </c>
      <c r="G82" s="329">
        <f t="shared" si="31"/>
        <v>0</v>
      </c>
      <c r="H82" s="329">
        <f t="shared" si="31"/>
        <v>0</v>
      </c>
      <c r="I82" s="329">
        <f t="shared" si="31"/>
        <v>0</v>
      </c>
      <c r="J82" s="329">
        <f t="shared" si="31"/>
        <v>0</v>
      </c>
      <c r="K82" s="329">
        <f t="shared" si="31"/>
        <v>0</v>
      </c>
      <c r="L82" s="329">
        <f t="shared" si="31"/>
        <v>0</v>
      </c>
      <c r="M82" s="329">
        <f t="shared" si="31"/>
        <v>0</v>
      </c>
      <c r="N82" s="329">
        <f t="shared" si="31"/>
        <v>0</v>
      </c>
      <c r="O82" s="329">
        <f t="shared" si="31"/>
        <v>0</v>
      </c>
      <c r="P82" s="329">
        <f t="shared" si="31"/>
        <v>0</v>
      </c>
      <c r="Q82" s="329">
        <f t="shared" si="31"/>
        <v>0</v>
      </c>
      <c r="R82" s="329">
        <f t="shared" si="31"/>
        <v>0</v>
      </c>
      <c r="S82" s="329">
        <f t="shared" si="31"/>
        <v>0</v>
      </c>
      <c r="T82" s="329">
        <f t="shared" si="31"/>
        <v>0</v>
      </c>
      <c r="U82" s="329">
        <f t="shared" si="31"/>
        <v>0</v>
      </c>
      <c r="V82" s="329">
        <f t="shared" si="31"/>
        <v>0</v>
      </c>
      <c r="W82" s="329">
        <f t="shared" si="31"/>
        <v>0</v>
      </c>
      <c r="X82" s="329">
        <f t="shared" si="31"/>
        <v>0</v>
      </c>
      <c r="Y82" s="329">
        <f t="shared" si="31"/>
        <v>0</v>
      </c>
      <c r="Z82" s="329">
        <f t="shared" si="31"/>
        <v>0</v>
      </c>
      <c r="AA82" s="329">
        <f t="shared" si="31"/>
        <v>0</v>
      </c>
      <c r="AB82" s="329">
        <f t="shared" si="31"/>
        <v>0</v>
      </c>
      <c r="AC82" s="329">
        <f t="shared" si="31"/>
        <v>0</v>
      </c>
      <c r="AD82" s="329">
        <f t="shared" si="31"/>
        <v>0</v>
      </c>
      <c r="AE82" s="329">
        <f t="shared" si="31"/>
        <v>0</v>
      </c>
      <c r="AF82" s="329">
        <f t="shared" si="31"/>
        <v>0</v>
      </c>
      <c r="AG82" s="329">
        <f t="shared" si="31"/>
        <v>0</v>
      </c>
      <c r="AH82" s="329">
        <f t="shared" ref="AH82:AY82" si="32">IF(COUNTIF(AH3,$A$68),SUM(AH54),0)</f>
        <v>0</v>
      </c>
      <c r="AI82" s="329">
        <f t="shared" si="32"/>
        <v>0</v>
      </c>
      <c r="AJ82" s="329">
        <f t="shared" si="32"/>
        <v>0</v>
      </c>
      <c r="AK82" s="329">
        <f t="shared" si="32"/>
        <v>0</v>
      </c>
      <c r="AL82" s="329">
        <f t="shared" si="32"/>
        <v>0</v>
      </c>
      <c r="AM82" s="329">
        <f t="shared" si="32"/>
        <v>0</v>
      </c>
      <c r="AN82" s="329">
        <f t="shared" si="32"/>
        <v>0</v>
      </c>
      <c r="AO82" s="329">
        <f t="shared" si="32"/>
        <v>0</v>
      </c>
      <c r="AP82" s="329">
        <f t="shared" si="32"/>
        <v>0</v>
      </c>
      <c r="AQ82" s="329">
        <f t="shared" si="32"/>
        <v>0</v>
      </c>
      <c r="AR82" s="329">
        <f t="shared" si="32"/>
        <v>0</v>
      </c>
      <c r="AS82" s="329">
        <f t="shared" si="32"/>
        <v>0</v>
      </c>
      <c r="AT82" s="329">
        <f t="shared" si="32"/>
        <v>0</v>
      </c>
      <c r="AU82" s="329">
        <f t="shared" si="32"/>
        <v>0</v>
      </c>
      <c r="AV82" s="329">
        <f t="shared" si="32"/>
        <v>0</v>
      </c>
      <c r="AW82" s="329">
        <f t="shared" si="32"/>
        <v>0</v>
      </c>
      <c r="AX82" s="329">
        <f t="shared" si="32"/>
        <v>0</v>
      </c>
      <c r="AY82" s="329">
        <f t="shared" si="32"/>
        <v>0</v>
      </c>
      <c r="AZ82" s="2">
        <f>SUM(B82:AY82)</f>
        <v>0</v>
      </c>
      <c r="BA82" s="2">
        <f>BA68</f>
        <v>0</v>
      </c>
      <c r="BB82" s="2" t="e">
        <f>AZ82/BA82/$L$1</f>
        <v>#DIV/0!</v>
      </c>
      <c r="BC82" s="2" t="str">
        <f t="shared" si="4"/>
        <v>-</v>
      </c>
    </row>
    <row r="84" spans="1:59">
      <c r="A84" s="2" t="s">
        <v>151</v>
      </c>
      <c r="BC84" s="2" t="str">
        <f t="shared" si="4"/>
        <v>富山県正答割合</v>
      </c>
    </row>
    <row r="85" spans="1:59">
      <c r="A85" s="52" t="str">
        <f>A64</f>
        <v>知・技</v>
      </c>
      <c r="B85" s="2">
        <f>IF(COUNTIF(B3,$A$64),B58,0)</f>
        <v>0.80500000000000005</v>
      </c>
      <c r="C85" s="2">
        <f>IF(COUNTIF(C3,$A$64),C58,0)</f>
        <v>0.80500000000000005</v>
      </c>
      <c r="D85" s="2">
        <f t="shared" ref="D85:AY85" si="33">IF(COUNTIF(D3,$A$64),D58,0)</f>
        <v>0.53300000000000003</v>
      </c>
      <c r="E85" s="2">
        <f t="shared" si="33"/>
        <v>0.86699999999999999</v>
      </c>
      <c r="F85" s="2">
        <f t="shared" si="33"/>
        <v>0.93</v>
      </c>
      <c r="G85" s="2">
        <f t="shared" si="33"/>
        <v>0.61799999999999999</v>
      </c>
      <c r="H85" s="2">
        <f t="shared" si="33"/>
        <v>0.90300000000000002</v>
      </c>
      <c r="I85" s="2">
        <f>IF(COUNTIF(I3,$A$64),I58,0)</f>
        <v>0.82399999999999995</v>
      </c>
      <c r="J85" s="2">
        <f>IF(COUNTIF(J3,$A$64),J58,0)</f>
        <v>0.66900000000000004</v>
      </c>
      <c r="K85" s="2">
        <f t="shared" si="33"/>
        <v>0.66700000000000004</v>
      </c>
      <c r="L85" s="2">
        <f t="shared" si="33"/>
        <v>0.96499999999999997</v>
      </c>
      <c r="M85" s="2">
        <f t="shared" si="33"/>
        <v>0.89200000000000002</v>
      </c>
      <c r="N85" s="2">
        <f t="shared" si="33"/>
        <v>0.64600000000000002</v>
      </c>
      <c r="O85" s="2">
        <f>IF(COUNTIF(O3,$A$64),O58,0)</f>
        <v>0.66500000000000004</v>
      </c>
      <c r="P85" s="2">
        <f t="shared" si="33"/>
        <v>0</v>
      </c>
      <c r="Q85" s="2">
        <f t="shared" si="33"/>
        <v>0</v>
      </c>
      <c r="R85" s="2">
        <f t="shared" si="33"/>
        <v>0</v>
      </c>
      <c r="S85" s="2">
        <f t="shared" si="33"/>
        <v>0</v>
      </c>
      <c r="T85" s="2">
        <f t="shared" si="33"/>
        <v>0</v>
      </c>
      <c r="U85" s="2">
        <f t="shared" si="33"/>
        <v>0</v>
      </c>
      <c r="V85" s="2">
        <f t="shared" si="33"/>
        <v>0</v>
      </c>
      <c r="W85" s="2">
        <f t="shared" si="33"/>
        <v>0</v>
      </c>
      <c r="X85" s="2">
        <f t="shared" si="33"/>
        <v>0</v>
      </c>
      <c r="Y85" s="2">
        <f t="shared" si="33"/>
        <v>0.35799999999999998</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11.147000000000002</v>
      </c>
      <c r="BA85" s="2">
        <f>BA64</f>
        <v>15</v>
      </c>
      <c r="BB85" s="2">
        <f>AZ85/BA85</f>
        <v>0.74313333333333342</v>
      </c>
      <c r="BC85" s="2" t="str">
        <f t="shared" si="4"/>
        <v>知・技</v>
      </c>
    </row>
    <row r="86" spans="1:59">
      <c r="A86" s="52"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0.73499999999999999</v>
      </c>
      <c r="Q86" s="2">
        <f t="shared" si="34"/>
        <v>0.40300000000000002</v>
      </c>
      <c r="R86" s="2">
        <f t="shared" si="34"/>
        <v>0.47099999999999997</v>
      </c>
      <c r="S86" s="2">
        <f t="shared" si="34"/>
        <v>0.46</v>
      </c>
      <c r="T86" s="2">
        <f t="shared" si="34"/>
        <v>0.86299999999999999</v>
      </c>
      <c r="U86" s="2">
        <f t="shared" si="34"/>
        <v>0.66500000000000004</v>
      </c>
      <c r="V86" s="2">
        <f t="shared" si="34"/>
        <v>0.42399999999999999</v>
      </c>
      <c r="W86" s="2">
        <f t="shared" si="34"/>
        <v>0.41299999999999998</v>
      </c>
      <c r="X86" s="2">
        <f t="shared" si="34"/>
        <v>0.54200000000000004</v>
      </c>
      <c r="Y86" s="2">
        <f t="shared" si="34"/>
        <v>0</v>
      </c>
      <c r="Z86" s="2">
        <f t="shared" si="34"/>
        <v>0.51500000000000001</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5.4909999999999997</v>
      </c>
      <c r="BA86" s="2">
        <f>BA65</f>
        <v>10</v>
      </c>
      <c r="BB86" s="2">
        <f>AZ86/BA86</f>
        <v>0.54909999999999992</v>
      </c>
      <c r="BC86" s="2" t="str">
        <f t="shared" si="4"/>
        <v>思判表</v>
      </c>
    </row>
    <row r="87" spans="1:59">
      <c r="A87" s="52"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IF(COUNTIF(AF3,$A$66),AF58,0)</f>
        <v>0</v>
      </c>
      <c r="AG87" s="2">
        <f>IF(COUNTIF(AG3,$A$66),AG58,0)</f>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F87" s="121"/>
      <c r="BG87" s="121"/>
    </row>
    <row r="88" spans="1:59">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F88" s="121"/>
      <c r="BG88" s="121"/>
    </row>
    <row r="89" spans="1:59">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F89" s="121"/>
      <c r="BG89" s="121"/>
    </row>
    <row r="90" spans="1:59">
      <c r="BF90" s="121"/>
      <c r="BG90" s="121"/>
    </row>
    <row r="91" spans="1:59" s="157" customFormat="1">
      <c r="B91" s="157" t="str">
        <f>国語!E9</f>
        <v>知・技</v>
      </c>
      <c r="C91" s="157" t="str">
        <f>国語!F9</f>
        <v>知・技</v>
      </c>
      <c r="D91" s="157" t="str">
        <f>国語!G9</f>
        <v>知・技</v>
      </c>
      <c r="E91" s="157" t="str">
        <f>国語!H9</f>
        <v>知・技</v>
      </c>
      <c r="F91" s="157" t="str">
        <f>国語!I9</f>
        <v>知・技</v>
      </c>
      <c r="G91" s="157" t="str">
        <f>国語!J9</f>
        <v>知・技</v>
      </c>
      <c r="H91" s="157" t="str">
        <f>国語!K9</f>
        <v>知・技</v>
      </c>
      <c r="I91" s="157" t="str">
        <f>国語!L9</f>
        <v>知・技</v>
      </c>
      <c r="J91" s="157" t="str">
        <f>国語!M9</f>
        <v>知・技</v>
      </c>
      <c r="K91" s="157" t="str">
        <f>国語!N9</f>
        <v>知・技</v>
      </c>
      <c r="L91" s="157" t="str">
        <f>国語!O9</f>
        <v>知・技</v>
      </c>
      <c r="M91" s="157" t="str">
        <f>国語!P9</f>
        <v>知・技</v>
      </c>
      <c r="N91" s="157" t="str">
        <f>国語!Q9</f>
        <v>知・技</v>
      </c>
      <c r="O91" s="157" t="str">
        <f>国語!R9</f>
        <v>知・技</v>
      </c>
      <c r="P91" s="157" t="str">
        <f>国語!S9</f>
        <v>思判表</v>
      </c>
      <c r="Q91" s="157" t="str">
        <f>国語!T9</f>
        <v>思判表</v>
      </c>
      <c r="R91" s="157" t="str">
        <f>国語!U9</f>
        <v>思判表</v>
      </c>
      <c r="S91" s="157" t="str">
        <f>国語!V9</f>
        <v>思判表</v>
      </c>
      <c r="T91" s="157" t="str">
        <f>国語!W9</f>
        <v>思判表</v>
      </c>
      <c r="U91" s="157" t="str">
        <f>国語!X9</f>
        <v>思判表</v>
      </c>
      <c r="V91" s="157" t="str">
        <f>国語!Y9</f>
        <v>思判表</v>
      </c>
      <c r="W91" s="157" t="str">
        <f>国語!Z9</f>
        <v>思判表</v>
      </c>
      <c r="X91" s="157" t="str">
        <f>国語!AA9</f>
        <v>思判表</v>
      </c>
      <c r="Y91" s="157" t="str">
        <f>国語!AB9</f>
        <v>知・技</v>
      </c>
      <c r="Z91" s="157" t="str">
        <f>国語!AC9</f>
        <v>思判表</v>
      </c>
      <c r="BF91" s="659"/>
      <c r="BG91" s="659"/>
    </row>
    <row r="92" spans="1:59">
      <c r="BF92" s="121"/>
      <c r="BG92" s="121"/>
    </row>
    <row r="93" spans="1:59">
      <c r="BF93" s="121"/>
      <c r="BG93" s="121"/>
    </row>
    <row r="94" spans="1:59">
      <c r="BF94" s="121"/>
      <c r="BG94" s="121"/>
    </row>
    <row r="100" spans="52:65">
      <c r="AZ100" s="153"/>
      <c r="BC100" s="157"/>
      <c r="BD100" s="344"/>
      <c r="BI100" s="2"/>
      <c r="BL100" s="2"/>
      <c r="BM100" s="2"/>
    </row>
    <row r="101" spans="52:65">
      <c r="AZ101" s="153"/>
      <c r="BC101" s="157"/>
      <c r="BD101" s="344"/>
      <c r="BI101" s="2"/>
      <c r="BL101" s="2"/>
      <c r="BM101" s="2"/>
    </row>
    <row r="102" spans="52:65">
      <c r="AZ102" s="153"/>
      <c r="BC102" s="157"/>
      <c r="BD102" s="344"/>
      <c r="BI102" s="2"/>
      <c r="BL102" s="2"/>
      <c r="BM102" s="2"/>
    </row>
    <row r="103" spans="52:65">
      <c r="AZ103" s="153"/>
      <c r="BC103" s="157"/>
      <c r="BD103" s="344"/>
      <c r="BI103" s="2"/>
      <c r="BL103" s="2"/>
      <c r="BM103" s="2"/>
    </row>
    <row r="104" spans="52:65">
      <c r="AZ104" s="153"/>
      <c r="BC104" s="157"/>
      <c r="BD104" s="344"/>
      <c r="BI104" s="2"/>
      <c r="BL104" s="2"/>
      <c r="BM104" s="2"/>
    </row>
    <row r="105" spans="52:65">
      <c r="AZ105" s="153"/>
      <c r="BC105" s="157"/>
      <c r="BD105" s="344"/>
      <c r="BI105" s="2"/>
      <c r="BL105" s="2"/>
      <c r="BM105" s="2"/>
    </row>
    <row r="106" spans="52:65">
      <c r="AZ106" s="153"/>
      <c r="BC106" s="157"/>
      <c r="BD106" s="344"/>
      <c r="BI106" s="2"/>
      <c r="BL106" s="2"/>
      <c r="BM106" s="2"/>
    </row>
    <row r="107" spans="52:65">
      <c r="AZ107" s="153"/>
      <c r="BC107" s="157"/>
      <c r="BD107" s="344"/>
      <c r="BI107" s="2"/>
      <c r="BL107" s="2"/>
      <c r="BM107" s="2"/>
    </row>
    <row r="108" spans="52:65">
      <c r="AZ108" s="153"/>
      <c r="BC108" s="157"/>
      <c r="BD108" s="344"/>
      <c r="BI108" s="2"/>
      <c r="BL108" s="2"/>
      <c r="BM108" s="2"/>
    </row>
    <row r="109" spans="52:65">
      <c r="AZ109" s="153"/>
      <c r="BC109" s="157"/>
      <c r="BD109" s="344"/>
      <c r="BI109" s="2"/>
      <c r="BL109" s="2"/>
      <c r="BM109" s="2"/>
    </row>
    <row r="110" spans="52:65">
      <c r="AZ110" s="153"/>
      <c r="BC110" s="157"/>
      <c r="BD110" s="344"/>
      <c r="BI110" s="2"/>
      <c r="BL110" s="2"/>
      <c r="BM110" s="2"/>
    </row>
    <row r="111" spans="52:65">
      <c r="AZ111" s="153"/>
      <c r="BC111" s="157"/>
      <c r="BD111" s="344"/>
      <c r="BI111" s="2"/>
      <c r="BL111" s="2"/>
      <c r="BM111" s="2"/>
    </row>
    <row r="112" spans="52:65">
      <c r="AZ112" s="153"/>
      <c r="BC112" s="157"/>
      <c r="BD112" s="344"/>
      <c r="BI112" s="2"/>
      <c r="BL112" s="2"/>
      <c r="BM112" s="2"/>
    </row>
    <row r="113" spans="52:65">
      <c r="AZ113" s="153"/>
      <c r="BC113" s="157"/>
      <c r="BD113" s="344"/>
      <c r="BI113" s="2"/>
      <c r="BL113" s="2"/>
      <c r="BM113" s="2"/>
    </row>
    <row r="114" spans="52:65">
      <c r="AZ114" s="153"/>
      <c r="BC114" s="157"/>
      <c r="BD114" s="344"/>
      <c r="BI114" s="2"/>
      <c r="BL114" s="2"/>
      <c r="BM114" s="2"/>
    </row>
    <row r="115" spans="52:65">
      <c r="AZ115" s="153"/>
      <c r="BC115" s="157"/>
      <c r="BD115" s="344"/>
      <c r="BI115" s="2"/>
      <c r="BL115" s="2"/>
      <c r="BM115" s="2"/>
    </row>
    <row r="116" spans="52:65">
      <c r="AZ116" s="153"/>
      <c r="BC116" s="157"/>
      <c r="BD116" s="344"/>
      <c r="BI116" s="2"/>
      <c r="BL116" s="2"/>
      <c r="BM116" s="2"/>
    </row>
    <row r="117" spans="52:65">
      <c r="AZ117" s="153"/>
      <c r="BC117" s="157"/>
      <c r="BD117" s="344"/>
      <c r="BI117" s="2"/>
      <c r="BL117" s="2"/>
      <c r="BM117" s="2"/>
    </row>
    <row r="118" spans="52:65">
      <c r="AZ118" s="153"/>
      <c r="BC118" s="157"/>
      <c r="BD118" s="344"/>
      <c r="BI118" s="2"/>
      <c r="BL118" s="2"/>
      <c r="BM118" s="2"/>
    </row>
    <row r="119" spans="52:65">
      <c r="AZ119" s="153"/>
      <c r="BC119" s="157"/>
      <c r="BD119" s="344"/>
      <c r="BI119" s="2"/>
      <c r="BL119" s="2"/>
      <c r="BM119" s="2"/>
    </row>
    <row r="120" spans="52:65">
      <c r="AZ120" s="153"/>
      <c r="BC120" s="157"/>
      <c r="BD120" s="344"/>
      <c r="BI120" s="2"/>
      <c r="BL120" s="2"/>
      <c r="BM120" s="2"/>
    </row>
    <row r="121" spans="52:65">
      <c r="AZ121" s="153"/>
      <c r="BC121" s="157"/>
      <c r="BD121" s="344"/>
      <c r="BI121" s="2"/>
      <c r="BL121" s="2"/>
      <c r="BM121" s="2"/>
    </row>
    <row r="122" spans="52:65">
      <c r="AZ122" s="153"/>
      <c r="BC122" s="157"/>
      <c r="BD122" s="344"/>
      <c r="BI122" s="2"/>
      <c r="BL122" s="2"/>
      <c r="BM122" s="2"/>
    </row>
    <row r="123" spans="52:65">
      <c r="AZ123" s="153"/>
      <c r="BC123" s="157"/>
      <c r="BD123" s="344"/>
      <c r="BI123" s="2"/>
      <c r="BL123" s="2"/>
      <c r="BM123" s="2"/>
    </row>
    <row r="124" spans="52:65">
      <c r="AZ124" s="153"/>
      <c r="BC124" s="157"/>
      <c r="BD124" s="344"/>
      <c r="BI124" s="2"/>
      <c r="BL124" s="2"/>
      <c r="BM124" s="2"/>
    </row>
    <row r="125" spans="52:65">
      <c r="AZ125" s="153"/>
      <c r="BC125" s="157"/>
      <c r="BD125" s="344"/>
      <c r="BI125" s="2"/>
      <c r="BL125" s="2"/>
      <c r="BM125" s="2"/>
    </row>
  </sheetData>
  <protectedRanges>
    <protectedRange sqref="BI4:BL53"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gridLines="1"/>
  <pageMargins left="0" right="0" top="0.78740157480314965" bottom="0" header="0.51181102362204722" footer="0.51181102362204722"/>
  <pageSetup paperSize="9" scale="25" fitToWidth="0" orientation="portrait" r:id="rId1"/>
  <headerFooter alignWithMargins="0">
    <oddHeader xml:space="preserve">&amp;L&amp;24&amp;F　&amp;A&amp;R&amp;D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M125"/>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1" width="5.625" style="2" customWidth="1"/>
    <col min="62" max="62" width="5.625" style="136" customWidth="1"/>
    <col min="63" max="63" width="7.625" style="2" customWidth="1"/>
    <col min="64" max="64" width="12.875" style="157" customWidth="1"/>
    <col min="65" max="65" width="20.625" style="2" customWidth="1"/>
    <col min="66" max="16384" width="9" style="2"/>
  </cols>
  <sheetData>
    <row r="1" spans="1:65" ht="20.25" customHeight="1" thickBot="1">
      <c r="A1" s="1" t="s">
        <v>48</v>
      </c>
      <c r="G1" s="821" t="s">
        <v>49</v>
      </c>
      <c r="H1" s="821"/>
      <c r="I1" s="821"/>
      <c r="J1" s="821"/>
      <c r="K1" s="821"/>
      <c r="L1" s="821">
        <f>算数!$AB$1</f>
        <v>0</v>
      </c>
      <c r="M1" s="821"/>
      <c r="N1" s="821"/>
    </row>
    <row r="2" spans="1:65" ht="15" customHeight="1" thickBot="1">
      <c r="A2" s="195" t="s">
        <v>50</v>
      </c>
      <c r="B2" s="230">
        <v>1</v>
      </c>
      <c r="C2" s="231">
        <v>2</v>
      </c>
      <c r="D2" s="231">
        <v>3</v>
      </c>
      <c r="E2" s="232">
        <v>4</v>
      </c>
      <c r="F2" s="233">
        <v>5</v>
      </c>
      <c r="G2" s="234">
        <v>6</v>
      </c>
      <c r="H2" s="232">
        <v>7</v>
      </c>
      <c r="I2" s="231">
        <v>8</v>
      </c>
      <c r="J2" s="231">
        <v>9</v>
      </c>
      <c r="K2" s="235">
        <v>10</v>
      </c>
      <c r="L2" s="236">
        <v>11</v>
      </c>
      <c r="M2" s="231">
        <v>12</v>
      </c>
      <c r="N2" s="234">
        <v>13</v>
      </c>
      <c r="O2" s="232">
        <v>14</v>
      </c>
      <c r="P2" s="233">
        <v>15</v>
      </c>
      <c r="Q2" s="236">
        <v>16</v>
      </c>
      <c r="R2" s="231">
        <v>17</v>
      </c>
      <c r="S2" s="234">
        <v>18</v>
      </c>
      <c r="T2" s="232">
        <v>19</v>
      </c>
      <c r="U2" s="233">
        <v>20</v>
      </c>
      <c r="V2" s="230">
        <v>21</v>
      </c>
      <c r="W2" s="231">
        <v>22</v>
      </c>
      <c r="X2" s="231">
        <v>23</v>
      </c>
      <c r="Y2" s="231">
        <v>24</v>
      </c>
      <c r="Z2" s="233">
        <v>25</v>
      </c>
      <c r="AA2" s="240">
        <v>26</v>
      </c>
      <c r="AB2" s="237">
        <v>27</v>
      </c>
      <c r="AC2" s="237">
        <v>28</v>
      </c>
      <c r="AD2" s="237">
        <v>29</v>
      </c>
      <c r="AE2" s="238">
        <v>30</v>
      </c>
      <c r="AF2" s="239">
        <v>31</v>
      </c>
      <c r="AG2" s="237">
        <v>32</v>
      </c>
      <c r="AH2" s="237">
        <v>33</v>
      </c>
      <c r="AI2" s="237">
        <v>34</v>
      </c>
      <c r="AJ2" s="238">
        <v>35</v>
      </c>
      <c r="AK2" s="240">
        <v>36</v>
      </c>
      <c r="AL2" s="237">
        <v>37</v>
      </c>
      <c r="AM2" s="237">
        <v>38</v>
      </c>
      <c r="AN2" s="237">
        <v>39</v>
      </c>
      <c r="AO2" s="241">
        <v>40</v>
      </c>
      <c r="AP2" s="239">
        <v>41</v>
      </c>
      <c r="AQ2" s="237">
        <v>42</v>
      </c>
      <c r="AR2" s="237">
        <v>43</v>
      </c>
      <c r="AS2" s="237">
        <v>44</v>
      </c>
      <c r="AT2" s="238">
        <v>45</v>
      </c>
      <c r="AU2" s="240">
        <v>46</v>
      </c>
      <c r="AV2" s="237">
        <v>47</v>
      </c>
      <c r="AW2" s="237">
        <v>48</v>
      </c>
      <c r="AX2" s="237">
        <v>49</v>
      </c>
      <c r="AY2" s="238">
        <v>50</v>
      </c>
      <c r="AZ2" s="209" t="s">
        <v>41</v>
      </c>
      <c r="BA2" s="97"/>
      <c r="BC2" s="823" t="s">
        <v>52</v>
      </c>
      <c r="BD2" s="824"/>
      <c r="BF2" s="825" t="s">
        <v>110</v>
      </c>
      <c r="BG2" s="826"/>
      <c r="BI2" s="817" t="s">
        <v>172</v>
      </c>
      <c r="BJ2" s="829" t="s">
        <v>111</v>
      </c>
      <c r="BK2" s="819" t="s">
        <v>154</v>
      </c>
      <c r="BL2" s="831" t="s">
        <v>158</v>
      </c>
      <c r="BM2" s="815" t="s">
        <v>159</v>
      </c>
    </row>
    <row r="3" spans="1:65" ht="15" customHeight="1" thickTop="1" thickBot="1">
      <c r="A3" s="210" t="s">
        <v>42</v>
      </c>
      <c r="B3" s="4" t="str">
        <f>算数!E9</f>
        <v>知・技</v>
      </c>
      <c r="C3" s="148" t="str">
        <f>算数!F9</f>
        <v>知・技</v>
      </c>
      <c r="D3" s="148" t="str">
        <f>算数!G9</f>
        <v>知・技</v>
      </c>
      <c r="E3" s="148" t="str">
        <f>算数!H9</f>
        <v>知・技</v>
      </c>
      <c r="F3" s="149" t="str">
        <f>算数!I9</f>
        <v>知・技</v>
      </c>
      <c r="G3" s="4" t="str">
        <f>算数!J9</f>
        <v>知・技</v>
      </c>
      <c r="H3" s="148" t="str">
        <f>算数!K9</f>
        <v>知・技</v>
      </c>
      <c r="I3" s="148" t="str">
        <f>算数!L9</f>
        <v>知・技</v>
      </c>
      <c r="J3" s="148" t="str">
        <f>算数!M9</f>
        <v>知・技</v>
      </c>
      <c r="K3" s="149" t="str">
        <f>算数!N9</f>
        <v>知・技</v>
      </c>
      <c r="L3" s="4" t="str">
        <f>算数!O9</f>
        <v>知・技</v>
      </c>
      <c r="M3" s="148" t="str">
        <f>算数!P9</f>
        <v>知・技</v>
      </c>
      <c r="N3" s="148" t="str">
        <f>算数!Q9</f>
        <v>思判表</v>
      </c>
      <c r="O3" s="148" t="str">
        <f>算数!R9</f>
        <v>知・技</v>
      </c>
      <c r="P3" s="149" t="str">
        <f>算数!S9</f>
        <v>知・技</v>
      </c>
      <c r="Q3" s="4" t="str">
        <f>算数!T9</f>
        <v>知・技</v>
      </c>
      <c r="R3" s="148" t="str">
        <f>算数!U9</f>
        <v>知・技</v>
      </c>
      <c r="S3" s="148" t="str">
        <f>算数!V9</f>
        <v>思判表</v>
      </c>
      <c r="T3" s="148" t="str">
        <f>算数!W9</f>
        <v>思判表</v>
      </c>
      <c r="U3" s="149" t="str">
        <f>算数!X9</f>
        <v>知・技</v>
      </c>
      <c r="V3" s="4" t="str">
        <f>算数!Y9</f>
        <v>知・技</v>
      </c>
      <c r="W3" s="148" t="str">
        <f>算数!Z9</f>
        <v>知・技</v>
      </c>
      <c r="X3" s="148" t="str">
        <f>算数!AA9</f>
        <v>思判表</v>
      </c>
      <c r="Y3" s="148" t="str">
        <f>算数!AB9</f>
        <v>思判表</v>
      </c>
      <c r="Z3" s="149" t="str">
        <f>算数!AC9</f>
        <v>思判表</v>
      </c>
      <c r="AA3" s="4">
        <f>算数!AD9</f>
        <v>0</v>
      </c>
      <c r="AB3" s="148">
        <f>算数!AE9</f>
        <v>0</v>
      </c>
      <c r="AC3" s="148">
        <f>算数!AF9</f>
        <v>0</v>
      </c>
      <c r="AD3" s="148">
        <f>算数!AG9</f>
        <v>0</v>
      </c>
      <c r="AE3" s="149">
        <f>算数!AH9</f>
        <v>0</v>
      </c>
      <c r="AF3" s="4">
        <f>算数!AI9</f>
        <v>0</v>
      </c>
      <c r="AG3" s="148">
        <f>算数!AJ9</f>
        <v>0</v>
      </c>
      <c r="AH3" s="148">
        <f>算数!AK9</f>
        <v>0</v>
      </c>
      <c r="AI3" s="148">
        <f>算数!AL9</f>
        <v>0</v>
      </c>
      <c r="AJ3" s="149">
        <f>算数!AM9</f>
        <v>0</v>
      </c>
      <c r="AK3" s="4">
        <f>算数!AN9</f>
        <v>0</v>
      </c>
      <c r="AL3" s="148">
        <f>算数!AO9</f>
        <v>0</v>
      </c>
      <c r="AM3" s="148">
        <f>算数!AP9</f>
        <v>0</v>
      </c>
      <c r="AN3" s="148">
        <f>算数!AQ9</f>
        <v>0</v>
      </c>
      <c r="AO3" s="149">
        <f>算数!AR9</f>
        <v>0</v>
      </c>
      <c r="AP3" s="4">
        <f>算数!AS9</f>
        <v>0</v>
      </c>
      <c r="AQ3" s="148">
        <f>算数!AT9</f>
        <v>0</v>
      </c>
      <c r="AR3" s="148">
        <f>算数!AU9</f>
        <v>0</v>
      </c>
      <c r="AS3" s="148">
        <f>算数!AV9</f>
        <v>0</v>
      </c>
      <c r="AT3" s="149">
        <f>算数!AW9</f>
        <v>0</v>
      </c>
      <c r="AU3" s="4">
        <f>算数!AX9</f>
        <v>0</v>
      </c>
      <c r="AV3" s="148">
        <f>算数!AY9</f>
        <v>0</v>
      </c>
      <c r="AW3" s="148">
        <f>算数!AZ9</f>
        <v>0</v>
      </c>
      <c r="AX3" s="148">
        <f>算数!BA9</f>
        <v>0</v>
      </c>
      <c r="AY3" s="149">
        <f>算数!BB9</f>
        <v>0</v>
      </c>
      <c r="AZ3" s="99"/>
      <c r="BA3" s="97"/>
      <c r="BC3" s="5" t="s">
        <v>53</v>
      </c>
      <c r="BD3" s="6"/>
      <c r="BF3" s="5" t="s">
        <v>53</v>
      </c>
      <c r="BG3" s="53"/>
      <c r="BI3" s="818"/>
      <c r="BJ3" s="830"/>
      <c r="BK3" s="820"/>
      <c r="BL3" s="832"/>
      <c r="BM3" s="816"/>
    </row>
    <row r="4" spans="1:65" ht="50.25" customHeight="1" thickTop="1">
      <c r="A4" s="94">
        <v>1</v>
      </c>
      <c r="B4" s="127">
        <f>COUNTIF(算数!E11,1)*算数!$E$10</f>
        <v>0</v>
      </c>
      <c r="C4" s="44">
        <f>COUNTIF(算数!F11,1)*算数!$F$10</f>
        <v>0</v>
      </c>
      <c r="D4" s="44">
        <f>COUNTIF(算数!G11,1)*算数!$G$10</f>
        <v>0</v>
      </c>
      <c r="E4" s="44">
        <f>COUNTIF(算数!H11,1)*算数!$H$10</f>
        <v>0</v>
      </c>
      <c r="F4" s="45">
        <f>COUNTIF(算数!I11,1)*算数!$I$10</f>
        <v>0</v>
      </c>
      <c r="G4" s="46">
        <f>COUNTIF(算数!J11,1)*算数!$J$10</f>
        <v>0</v>
      </c>
      <c r="H4" s="44">
        <f>COUNTIF(算数!K11,1)*算数!$K$10</f>
        <v>0</v>
      </c>
      <c r="I4" s="44">
        <f>COUNTIF(算数!L11,1)*算数!$L$10</f>
        <v>0</v>
      </c>
      <c r="J4" s="44">
        <f>COUNTIF(算数!M11,1)*算数!$M$10</f>
        <v>0</v>
      </c>
      <c r="K4" s="45">
        <f>COUNTIF(算数!N11,1)*算数!$N$10</f>
        <v>0</v>
      </c>
      <c r="L4" s="46">
        <f>COUNTIF(算数!O11,1)*算数!$O$10</f>
        <v>0</v>
      </c>
      <c r="M4" s="44">
        <f>COUNTIF(算数!P11,1)*算数!$P$10</f>
        <v>0</v>
      </c>
      <c r="N4" s="44">
        <f>COUNTIF(算数!Q11,1)*算数!$Q$10</f>
        <v>0</v>
      </c>
      <c r="O4" s="44">
        <f>COUNTIF(算数!R11,1)*算数!$R$10</f>
        <v>0</v>
      </c>
      <c r="P4" s="45">
        <f>COUNTIF(算数!S11,1)*算数!$S$10</f>
        <v>0</v>
      </c>
      <c r="Q4" s="46">
        <f>COUNTIF(算数!T11,1)*算数!$T$10</f>
        <v>0</v>
      </c>
      <c r="R4" s="44">
        <f>COUNTIF(算数!U11,1)*算数!$U$10</f>
        <v>0</v>
      </c>
      <c r="S4" s="44">
        <f>COUNTIF(算数!V11,1)*算数!$V$10</f>
        <v>0</v>
      </c>
      <c r="T4" s="44">
        <f>COUNTIF(算数!W11,1)*算数!$W$10</f>
        <v>0</v>
      </c>
      <c r="U4" s="45">
        <f>COUNTIF(算数!X11,1)*算数!$X$10</f>
        <v>0</v>
      </c>
      <c r="V4" s="46">
        <f>COUNTIF(算数!Y11,1)*算数!$Y$10</f>
        <v>0</v>
      </c>
      <c r="W4" s="44">
        <f>COUNTIF(算数!Z11,1)*算数!$Z$10</f>
        <v>0</v>
      </c>
      <c r="X4" s="44">
        <f>COUNTIF(算数!AA11,1)*算数!$AA$10</f>
        <v>0</v>
      </c>
      <c r="Y4" s="44">
        <f>COUNTIF(算数!AB11,1)*算数!$AB$10</f>
        <v>0</v>
      </c>
      <c r="Z4" s="146">
        <f>COUNTIF(算数!AC11,1)*算数!$AC$10</f>
        <v>0</v>
      </c>
      <c r="AA4" s="147">
        <f>COUNTIF(算数!AD11,1)*算数!$AD$10</f>
        <v>0</v>
      </c>
      <c r="AB4" s="44">
        <f>COUNTIF(算数!AE11,1)*算数!$AE$10</f>
        <v>0</v>
      </c>
      <c r="AC4" s="44">
        <f>COUNTIF(算数!AF11,1)*算数!$AF$10</f>
        <v>0</v>
      </c>
      <c r="AD4" s="44">
        <f>COUNTIF(算数!AG11,1)*算数!$AG$10</f>
        <v>0</v>
      </c>
      <c r="AE4" s="45">
        <f>COUNTIF(算数!AH11,1)*算数!$AH$10</f>
        <v>0</v>
      </c>
      <c r="AF4" s="46">
        <f>COUNTIF(算数!AI11,1)*算数!$AI$10</f>
        <v>0</v>
      </c>
      <c r="AG4" s="44">
        <f>COUNTIF(算数!AJ11,1)*算数!$AJ$10</f>
        <v>0</v>
      </c>
      <c r="AH4" s="44">
        <f>COUNTIF(算数!AK11,1)*算数!$AK$10</f>
        <v>0</v>
      </c>
      <c r="AI4" s="44">
        <f>COUNTIF(算数!AL11,1)*算数!$AL$10</f>
        <v>0</v>
      </c>
      <c r="AJ4" s="45">
        <f>COUNTIF(算数!AM11,1)*算数!$AM$10</f>
        <v>0</v>
      </c>
      <c r="AK4" s="46">
        <f>COUNTIF(算数!AN11,1)*算数!$AN$10</f>
        <v>0</v>
      </c>
      <c r="AL4" s="44">
        <f>COUNTIF(算数!AO11,1)*算数!$AO$10</f>
        <v>0</v>
      </c>
      <c r="AM4" s="44">
        <f>COUNTIF(算数!AP11,1)*算数!$AP$10</f>
        <v>0</v>
      </c>
      <c r="AN4" s="44">
        <f>COUNTIF(算数!AQ11,1)*算数!$AQ$10</f>
        <v>0</v>
      </c>
      <c r="AO4" s="45">
        <f>COUNTIF(算数!AR11,1)*算数!$AR$10</f>
        <v>0</v>
      </c>
      <c r="AP4" s="46">
        <f>COUNTIF(算数!AS11,1)*算数!$AS$10</f>
        <v>0</v>
      </c>
      <c r="AQ4" s="44">
        <f>COUNTIF(算数!AT11,1)*算数!$AT$10</f>
        <v>0</v>
      </c>
      <c r="AR4" s="44">
        <f>COUNTIF(算数!AU11,1)*算数!$AU$10</f>
        <v>0</v>
      </c>
      <c r="AS4" s="44">
        <f>COUNTIF(算数!AV11,1)*算数!$AV$10</f>
        <v>0</v>
      </c>
      <c r="AT4" s="45">
        <f>COUNTIF(算数!AW11,1)*算数!$AW$10</f>
        <v>0</v>
      </c>
      <c r="AU4" s="46">
        <f>COUNTIF(算数!AX11,1)*算数!$AX$10</f>
        <v>0</v>
      </c>
      <c r="AV4" s="44">
        <f>COUNTIF(算数!AY11,1)*算数!$AY$10</f>
        <v>0</v>
      </c>
      <c r="AW4" s="44">
        <f>COUNTIF(算数!AZ11,1)*算数!$AZ$10</f>
        <v>0</v>
      </c>
      <c r="AX4" s="44">
        <f>COUNTIF(算数!BA11,1)*算数!$BA$10</f>
        <v>0</v>
      </c>
      <c r="AY4" s="46">
        <f>COUNTIF(算数!BB11,1)*算数!$BB$10</f>
        <v>0</v>
      </c>
      <c r="AZ4" s="242">
        <f>SUM(B4:AY4)</f>
        <v>0</v>
      </c>
      <c r="BA4" s="107"/>
      <c r="BC4" s="7" t="s">
        <v>54</v>
      </c>
      <c r="BD4" s="117">
        <f>算数!E58</f>
        <v>0</v>
      </c>
      <c r="BF4" s="7" t="s">
        <v>54</v>
      </c>
      <c r="BG4" s="656">
        <v>91.8</v>
      </c>
      <c r="BI4" s="335">
        <v>1</v>
      </c>
      <c r="BJ4" s="143">
        <v>1</v>
      </c>
      <c r="BK4" s="267" t="s">
        <v>240</v>
      </c>
      <c r="BL4" s="302" t="s">
        <v>189</v>
      </c>
      <c r="BM4" s="655" t="s">
        <v>241</v>
      </c>
    </row>
    <row r="5" spans="1:65" ht="50.25" customHeight="1" thickBot="1">
      <c r="A5" s="212">
        <v>2</v>
      </c>
      <c r="B5" s="31">
        <f>COUNTIF(算数!E12,1)*算数!$E$10</f>
        <v>0</v>
      </c>
      <c r="C5" s="32">
        <f>COUNTIF(算数!F12,1)*算数!$F$10</f>
        <v>0</v>
      </c>
      <c r="D5" s="32">
        <f>COUNTIF(算数!G12,1)*算数!$G$10</f>
        <v>0</v>
      </c>
      <c r="E5" s="32">
        <f>COUNTIF(算数!H12,1)*算数!$H$10</f>
        <v>0</v>
      </c>
      <c r="F5" s="35">
        <f>COUNTIF(算数!I12,1)*算数!$I$10</f>
        <v>0</v>
      </c>
      <c r="G5" s="31">
        <f>COUNTIF(算数!J12,1)*算数!$J$10</f>
        <v>0</v>
      </c>
      <c r="H5" s="32">
        <f>COUNTIF(算数!K12,1)*算数!$K$10</f>
        <v>0</v>
      </c>
      <c r="I5" s="32">
        <f>COUNTIF(算数!L12,1)*算数!$L$10</f>
        <v>0</v>
      </c>
      <c r="J5" s="32">
        <f>COUNTIF(算数!M12,1)*算数!$M$10</f>
        <v>0</v>
      </c>
      <c r="K5" s="33">
        <f>COUNTIF(算数!N12,1)*算数!$N$10</f>
        <v>0</v>
      </c>
      <c r="L5" s="34">
        <f>COUNTIF(算数!O12,1)*算数!$O$10</f>
        <v>0</v>
      </c>
      <c r="M5" s="32">
        <f>COUNTIF(算数!P12,1)*算数!$P$10</f>
        <v>0</v>
      </c>
      <c r="N5" s="32">
        <f>COUNTIF(算数!Q12,1)*算数!$Q$10</f>
        <v>0</v>
      </c>
      <c r="O5" s="32">
        <f>COUNTIF(算数!R12,1)*算数!$R$10</f>
        <v>0</v>
      </c>
      <c r="P5" s="33">
        <f>COUNTIF(算数!S12,1)*算数!$S$10</f>
        <v>0</v>
      </c>
      <c r="Q5" s="31">
        <f>COUNTIF(算数!T12,1)*算数!$T$10</f>
        <v>0</v>
      </c>
      <c r="R5" s="32">
        <f>COUNTIF(算数!U12,1)*算数!$U$10</f>
        <v>0</v>
      </c>
      <c r="S5" s="32">
        <f>COUNTIF(算数!V12,1)*算数!$V$10</f>
        <v>0</v>
      </c>
      <c r="T5" s="32">
        <f>COUNTIF(算数!W12,1)*算数!$W$10</f>
        <v>0</v>
      </c>
      <c r="U5" s="33">
        <f>COUNTIF(算数!X12,1)*算数!$X$10</f>
        <v>0</v>
      </c>
      <c r="V5" s="31">
        <f>COUNTIF(算数!Y12,1)*算数!$Y$10</f>
        <v>0</v>
      </c>
      <c r="W5" s="32">
        <f>COUNTIF(算数!Z12,1)*算数!$Z$10</f>
        <v>0</v>
      </c>
      <c r="X5" s="32">
        <f>COUNTIF(算数!AA12,1)*算数!$AA$10</f>
        <v>0</v>
      </c>
      <c r="Y5" s="32">
        <f>COUNTIF(算数!AB12,1)*算数!$AB$10</f>
        <v>0</v>
      </c>
      <c r="Z5" s="35">
        <f>COUNTIF(算数!AC12,1)*算数!$AC$10</f>
        <v>0</v>
      </c>
      <c r="AA5" s="31">
        <f>COUNTIF(算数!AD12,1)*算数!$AD$10</f>
        <v>0</v>
      </c>
      <c r="AB5" s="32">
        <f>COUNTIF(算数!AE12,1)*算数!$AE$10</f>
        <v>0</v>
      </c>
      <c r="AC5" s="32">
        <f>COUNTIF(算数!AF12,1)*算数!$AF$10</f>
        <v>0</v>
      </c>
      <c r="AD5" s="32">
        <f>COUNTIF(算数!AG12,1)*算数!$AG$10</f>
        <v>0</v>
      </c>
      <c r="AE5" s="33">
        <f>COUNTIF(算数!AH12,1)*算数!$AH$10</f>
        <v>0</v>
      </c>
      <c r="AF5" s="34">
        <f>COUNTIF(算数!AI12,1)*算数!$AI$10</f>
        <v>0</v>
      </c>
      <c r="AG5" s="28">
        <f>COUNTIF(算数!AJ12,1)*算数!$AJ$10</f>
        <v>0</v>
      </c>
      <c r="AH5" s="28">
        <f>COUNTIF(算数!AK12,1)*算数!$AK$10</f>
        <v>0</v>
      </c>
      <c r="AI5" s="28">
        <f>COUNTIF(算数!AL12,1)*算数!$AL$10</f>
        <v>0</v>
      </c>
      <c r="AJ5" s="29">
        <f>COUNTIF(算数!AM12,1)*算数!$AM$10</f>
        <v>0</v>
      </c>
      <c r="AK5" s="42">
        <f>COUNTIF(算数!AN12,1)*算数!$AN$10</f>
        <v>0</v>
      </c>
      <c r="AL5" s="28">
        <f>COUNTIF(算数!AO12,1)*算数!$AO$10</f>
        <v>0</v>
      </c>
      <c r="AM5" s="28">
        <f>COUNTIF(算数!AP12,1)*算数!$AP$10</f>
        <v>0</v>
      </c>
      <c r="AN5" s="28">
        <f>COUNTIF(算数!AQ12,1)*算数!$AQ$10</f>
        <v>0</v>
      </c>
      <c r="AO5" s="43">
        <f>COUNTIF(算数!AR12,1)*算数!$AR$10</f>
        <v>0</v>
      </c>
      <c r="AP5" s="30">
        <f>COUNTIF(算数!AS12,1)*算数!$AS$10</f>
        <v>0</v>
      </c>
      <c r="AQ5" s="28">
        <f>COUNTIF(算数!AT12,1)*算数!$AT$10</f>
        <v>0</v>
      </c>
      <c r="AR5" s="28">
        <f>COUNTIF(算数!AU12,1)*算数!$AU$10</f>
        <v>0</v>
      </c>
      <c r="AS5" s="28">
        <f>COUNTIF(算数!AV12,1)*算数!$AV$10</f>
        <v>0</v>
      </c>
      <c r="AT5" s="29">
        <f>COUNTIF(算数!AW12,1)*算数!$AW$10</f>
        <v>0</v>
      </c>
      <c r="AU5" s="42">
        <f>COUNTIF(算数!AX12,1)*算数!$AX$10</f>
        <v>0</v>
      </c>
      <c r="AV5" s="28">
        <f>COUNTIF(算数!AY12,1)*算数!$AY$10</f>
        <v>0</v>
      </c>
      <c r="AW5" s="28">
        <f>COUNTIF(算数!AZ12,1)*算数!$AZ$10</f>
        <v>0</v>
      </c>
      <c r="AX5" s="28">
        <f>COUNTIF(算数!BA12,1)*算数!$BA$10</f>
        <v>0</v>
      </c>
      <c r="AY5" s="28">
        <f>COUNTIF(算数!BB12,1)*算数!$BB$10</f>
        <v>0</v>
      </c>
      <c r="AZ5" s="243">
        <f t="shared" ref="AZ5:AZ48" si="0">SUM(B5:AY5)</f>
        <v>0</v>
      </c>
      <c r="BA5" s="107"/>
      <c r="BC5" s="7" t="s">
        <v>55</v>
      </c>
      <c r="BD5" s="117">
        <f>算数!F58</f>
        <v>0</v>
      </c>
      <c r="BF5" s="7" t="s">
        <v>55</v>
      </c>
      <c r="BG5" s="656">
        <v>81.8</v>
      </c>
      <c r="BI5" s="336">
        <v>2</v>
      </c>
      <c r="BJ5" s="143">
        <v>1</v>
      </c>
      <c r="BK5" s="268" t="s">
        <v>242</v>
      </c>
      <c r="BL5" s="154" t="s">
        <v>189</v>
      </c>
      <c r="BM5" s="652" t="s">
        <v>243</v>
      </c>
    </row>
    <row r="6" spans="1:65" ht="50.25" customHeight="1">
      <c r="A6" s="214">
        <v>3</v>
      </c>
      <c r="B6" s="36">
        <f>COUNTIF(算数!E13,1)*算数!$E$10</f>
        <v>0</v>
      </c>
      <c r="C6" s="37">
        <f>COUNTIF(算数!F13,1)*算数!$F$10</f>
        <v>0</v>
      </c>
      <c r="D6" s="37">
        <f>COUNTIF(算数!G13,1)*算数!$G$10</f>
        <v>0</v>
      </c>
      <c r="E6" s="37">
        <f>COUNTIF(算数!H13,1)*算数!$H$10</f>
        <v>0</v>
      </c>
      <c r="F6" s="40">
        <f>COUNTIF(算数!I13,1)*算数!$I$10</f>
        <v>0</v>
      </c>
      <c r="G6" s="36">
        <f>COUNTIF(算数!J13,1)*算数!$J$10</f>
        <v>0</v>
      </c>
      <c r="H6" s="37">
        <f>COUNTIF(算数!K13,1)*算数!$K$10</f>
        <v>0</v>
      </c>
      <c r="I6" s="37">
        <f>COUNTIF(算数!L13,1)*算数!$L$10</f>
        <v>0</v>
      </c>
      <c r="J6" s="37">
        <f>COUNTIF(算数!M13,1)*算数!$M$10</f>
        <v>0</v>
      </c>
      <c r="K6" s="38">
        <f>COUNTIF(算数!N13,1)*算数!$N$10</f>
        <v>0</v>
      </c>
      <c r="L6" s="39">
        <f>COUNTIF(算数!O13,1)*算数!$O$10</f>
        <v>0</v>
      </c>
      <c r="M6" s="37">
        <f>COUNTIF(算数!P13,1)*算数!$P$10</f>
        <v>0</v>
      </c>
      <c r="N6" s="37">
        <f>COUNTIF(算数!Q13,1)*算数!$Q$10</f>
        <v>0</v>
      </c>
      <c r="O6" s="37">
        <f>COUNTIF(算数!R13,1)*算数!$R$10</f>
        <v>0</v>
      </c>
      <c r="P6" s="38">
        <f>COUNTIF(算数!S13,1)*算数!$S$10</f>
        <v>0</v>
      </c>
      <c r="Q6" s="36">
        <f>COUNTIF(算数!T13,1)*算数!$T$10</f>
        <v>0</v>
      </c>
      <c r="R6" s="37">
        <f>COUNTIF(算数!U13,1)*算数!$U$10</f>
        <v>0</v>
      </c>
      <c r="S6" s="37">
        <f>COUNTIF(算数!V13,1)*算数!$V$10</f>
        <v>0</v>
      </c>
      <c r="T6" s="37">
        <f>COUNTIF(算数!W13,1)*算数!$W$10</f>
        <v>0</v>
      </c>
      <c r="U6" s="38">
        <f>COUNTIF(算数!X13,1)*算数!$X$10</f>
        <v>0</v>
      </c>
      <c r="V6" s="36">
        <f>COUNTIF(算数!Y13,1)*算数!$Y$10</f>
        <v>0</v>
      </c>
      <c r="W6" s="37">
        <f>COUNTIF(算数!Z13,1)*算数!$Z$10</f>
        <v>0</v>
      </c>
      <c r="X6" s="37">
        <f>COUNTIF(算数!AA13,1)*算数!$AA$10</f>
        <v>0</v>
      </c>
      <c r="Y6" s="37">
        <f>COUNTIF(算数!AB13,1)*算数!$AB$10</f>
        <v>0</v>
      </c>
      <c r="Z6" s="40">
        <f>COUNTIF(算数!AC13,1)*算数!$AC$10</f>
        <v>0</v>
      </c>
      <c r="AA6" s="36">
        <f>COUNTIF(算数!AD13,1)*算数!$AD$10</f>
        <v>0</v>
      </c>
      <c r="AB6" s="37">
        <f>COUNTIF(算数!AE13,1)*算数!$AE$10</f>
        <v>0</v>
      </c>
      <c r="AC6" s="37">
        <f>COUNTIF(算数!AF13,1)*算数!$AF$10</f>
        <v>0</v>
      </c>
      <c r="AD6" s="37">
        <f>COUNTIF(算数!AG13,1)*算数!$AG$10</f>
        <v>0</v>
      </c>
      <c r="AE6" s="38">
        <f>COUNTIF(算数!AH13,1)*算数!$AH$10</f>
        <v>0</v>
      </c>
      <c r="AF6" s="39">
        <f>COUNTIF(算数!AI13,1)*算数!$AI$10</f>
        <v>0</v>
      </c>
      <c r="AG6" s="37">
        <f>COUNTIF(算数!AJ13,1)*算数!$AJ$10</f>
        <v>0</v>
      </c>
      <c r="AH6" s="37">
        <f>COUNTIF(算数!AK13,1)*算数!$AK$10</f>
        <v>0</v>
      </c>
      <c r="AI6" s="37">
        <f>COUNTIF(算数!AL13,1)*算数!$AL$10</f>
        <v>0</v>
      </c>
      <c r="AJ6" s="40">
        <f>COUNTIF(算数!AM13,1)*算数!$AM$10</f>
        <v>0</v>
      </c>
      <c r="AK6" s="36">
        <f>COUNTIF(算数!AN13,1)*算数!$AN$10</f>
        <v>0</v>
      </c>
      <c r="AL6" s="37">
        <f>COUNTIF(算数!AO13,1)*算数!$AO$10</f>
        <v>0</v>
      </c>
      <c r="AM6" s="37">
        <f>COUNTIF(算数!AP13,1)*算数!$AP$10</f>
        <v>0</v>
      </c>
      <c r="AN6" s="37">
        <f>COUNTIF(算数!AQ13,1)*算数!$AQ$10</f>
        <v>0</v>
      </c>
      <c r="AO6" s="38">
        <f>COUNTIF(算数!AR13,1)*算数!$AR$10</f>
        <v>0</v>
      </c>
      <c r="AP6" s="39">
        <f>COUNTIF(算数!AS13,1)*算数!$AS$10</f>
        <v>0</v>
      </c>
      <c r="AQ6" s="37">
        <f>COUNTIF(算数!AT13,1)*算数!$AT$10</f>
        <v>0</v>
      </c>
      <c r="AR6" s="37">
        <f>COUNTIF(算数!AU13,1)*算数!$AU$10</f>
        <v>0</v>
      </c>
      <c r="AS6" s="37">
        <f>COUNTIF(算数!AV13,1)*算数!$AV$10</f>
        <v>0</v>
      </c>
      <c r="AT6" s="40">
        <f>COUNTIF(算数!AW13,1)*算数!$AW$10</f>
        <v>0</v>
      </c>
      <c r="AU6" s="36">
        <f>COUNTIF(算数!AX13,1)*算数!$AX$10</f>
        <v>0</v>
      </c>
      <c r="AV6" s="37">
        <f>COUNTIF(算数!AY13,1)*算数!$AY$10</f>
        <v>0</v>
      </c>
      <c r="AW6" s="37">
        <f>COUNTIF(算数!AZ13,1)*算数!$AZ$10</f>
        <v>0</v>
      </c>
      <c r="AX6" s="37">
        <f>COUNTIF(算数!BA13,1)*算数!$BA$10</f>
        <v>0</v>
      </c>
      <c r="AY6" s="37">
        <f>COUNTIF(算数!BB13,1)*算数!$BB$10</f>
        <v>0</v>
      </c>
      <c r="AZ6" s="244">
        <f>SUM(B6:AY6)</f>
        <v>0</v>
      </c>
      <c r="BA6" s="107"/>
      <c r="BC6" s="7" t="s">
        <v>56</v>
      </c>
      <c r="BD6" s="117">
        <f>算数!G58</f>
        <v>0</v>
      </c>
      <c r="BF6" s="7" t="s">
        <v>56</v>
      </c>
      <c r="BG6" s="656">
        <v>96.899999999999991</v>
      </c>
      <c r="BI6" s="336">
        <v>3</v>
      </c>
      <c r="BJ6" s="143">
        <v>2</v>
      </c>
      <c r="BK6" s="268"/>
      <c r="BL6" s="154" t="s">
        <v>189</v>
      </c>
      <c r="BM6" s="653" t="s">
        <v>244</v>
      </c>
    </row>
    <row r="7" spans="1:65" ht="50.25" customHeight="1" thickBot="1">
      <c r="A7" s="216">
        <v>4</v>
      </c>
      <c r="B7" s="128">
        <f>COUNTIF(算数!E14,1)*算数!$E$10</f>
        <v>0</v>
      </c>
      <c r="C7" s="120">
        <f>COUNTIF(算数!F14,1)*算数!$F$10</f>
        <v>0</v>
      </c>
      <c r="D7" s="120">
        <f>COUNTIF(算数!G14,1)*算数!$G$10</f>
        <v>0</v>
      </c>
      <c r="E7" s="120">
        <f>COUNTIF(算数!H14,1)*算数!$H$10</f>
        <v>0</v>
      </c>
      <c r="F7" s="123">
        <f>COUNTIF(算数!I14,1)*算数!$I$10</f>
        <v>0</v>
      </c>
      <c r="G7" s="41">
        <f>COUNTIF(算数!J14,1)*算数!$J$10</f>
        <v>0</v>
      </c>
      <c r="H7" s="120">
        <f>COUNTIF(算数!K14,1)*算数!$K$10</f>
        <v>0</v>
      </c>
      <c r="I7" s="120">
        <f>COUNTIF(算数!L14,1)*算数!$L$10</f>
        <v>0</v>
      </c>
      <c r="J7" s="120">
        <f>COUNTIF(算数!M14,1)*算数!$M$10</f>
        <v>0</v>
      </c>
      <c r="K7" s="125">
        <f>COUNTIF(算数!N14,1)*算数!$N$10</f>
        <v>0</v>
      </c>
      <c r="L7" s="119">
        <f>COUNTIF(算数!O14,1)*算数!$O$10</f>
        <v>0</v>
      </c>
      <c r="M7" s="120">
        <f>COUNTIF(算数!P14,1)*算数!$P$10</f>
        <v>0</v>
      </c>
      <c r="N7" s="120">
        <f>COUNTIF(算数!Q14,1)*算数!$Q$10</f>
        <v>0</v>
      </c>
      <c r="O7" s="120">
        <f>COUNTIF(算数!R14,1)*算数!$R$10</f>
        <v>0</v>
      </c>
      <c r="P7" s="120">
        <f>COUNTIF(算数!S14,1)*算数!$S$10</f>
        <v>0</v>
      </c>
      <c r="Q7" s="41">
        <f>COUNTIF(算数!T14,1)*算数!$T$10</f>
        <v>0</v>
      </c>
      <c r="R7" s="120">
        <f>COUNTIF(算数!U14,1)*算数!$U$10</f>
        <v>0</v>
      </c>
      <c r="S7" s="120">
        <f>COUNTIF(算数!V14,1)*算数!$V$10</f>
        <v>0</v>
      </c>
      <c r="T7" s="120">
        <f>COUNTIF(算数!W14,1)*算数!$W$10</f>
        <v>0</v>
      </c>
      <c r="U7" s="124">
        <f>COUNTIF(算数!X14,1)*算数!$X$10</f>
        <v>0</v>
      </c>
      <c r="V7" s="41">
        <f>COUNTIF(算数!Y14,1)*算数!$Y$10</f>
        <v>0</v>
      </c>
      <c r="W7" s="120">
        <f>COUNTIF(算数!Z14,1)*算数!$Z$10</f>
        <v>0</v>
      </c>
      <c r="X7" s="120">
        <f>COUNTIF(算数!AA14,1)*算数!$AA$10</f>
        <v>0</v>
      </c>
      <c r="Y7" s="120">
        <f>COUNTIF(算数!AB14,1)*算数!$AB$10</f>
        <v>0</v>
      </c>
      <c r="Z7" s="123">
        <f>COUNTIF(算数!AC14,1)*算数!$AC$10</f>
        <v>0</v>
      </c>
      <c r="AA7" s="41">
        <f>COUNTIF(算数!AD14,1)*算数!$AD$10</f>
        <v>0</v>
      </c>
      <c r="AB7" s="120">
        <f>COUNTIF(算数!AE14,1)*算数!$AE$10</f>
        <v>0</v>
      </c>
      <c r="AC7" s="120">
        <f>COUNTIF(算数!AF14,1)*算数!$AF$10</f>
        <v>0</v>
      </c>
      <c r="AD7" s="120">
        <f>COUNTIF(算数!AG14,1)*算数!$AG$10</f>
        <v>0</v>
      </c>
      <c r="AE7" s="124">
        <f>COUNTIF(算数!AH14,1)*算数!$AH$10</f>
        <v>0</v>
      </c>
      <c r="AF7" s="119">
        <f>COUNTIF(算数!AI14,1)*算数!$AI$10</f>
        <v>0</v>
      </c>
      <c r="AG7" s="28">
        <f>COUNTIF(算数!AJ14,1)*算数!$AJ$10</f>
        <v>0</v>
      </c>
      <c r="AH7" s="28">
        <f>COUNTIF(算数!AK14,1)*算数!$AK$10</f>
        <v>0</v>
      </c>
      <c r="AI7" s="28">
        <f>COUNTIF(算数!AL14,1)*算数!$AL$10</f>
        <v>0</v>
      </c>
      <c r="AJ7" s="29">
        <f>COUNTIF(算数!AM14,1)*算数!$AM$10</f>
        <v>0</v>
      </c>
      <c r="AK7" s="42">
        <f>COUNTIF(算数!AN14,1)*算数!$AN$10</f>
        <v>0</v>
      </c>
      <c r="AL7" s="28">
        <f>COUNTIF(算数!AO14,1)*算数!$AO$10</f>
        <v>0</v>
      </c>
      <c r="AM7" s="28">
        <f>COUNTIF(算数!AP14,1)*算数!$AP$10</f>
        <v>0</v>
      </c>
      <c r="AN7" s="28">
        <f>COUNTIF(算数!AQ14,1)*算数!$AQ$10</f>
        <v>0</v>
      </c>
      <c r="AO7" s="43">
        <f>COUNTIF(算数!AR14,1)*算数!$AR$10</f>
        <v>0</v>
      </c>
      <c r="AP7" s="30">
        <f>COUNTIF(算数!AS14,1)*算数!$AS$10</f>
        <v>0</v>
      </c>
      <c r="AQ7" s="28">
        <f>COUNTIF(算数!AT14,1)*算数!$AT$10</f>
        <v>0</v>
      </c>
      <c r="AR7" s="28">
        <f>COUNTIF(算数!AU14,1)*算数!$AU$10</f>
        <v>0</v>
      </c>
      <c r="AS7" s="28">
        <f>COUNTIF(算数!AV14,1)*算数!$AV$10</f>
        <v>0</v>
      </c>
      <c r="AT7" s="29">
        <f>COUNTIF(算数!AW14,1)*算数!$AW$10</f>
        <v>0</v>
      </c>
      <c r="AU7" s="42">
        <f>COUNTIF(算数!AX14,1)*算数!$AX$10</f>
        <v>0</v>
      </c>
      <c r="AV7" s="28">
        <f>COUNTIF(算数!AY14,1)*算数!$AY$10</f>
        <v>0</v>
      </c>
      <c r="AW7" s="28">
        <f>COUNTIF(算数!AZ14,1)*算数!$AZ$10</f>
        <v>0</v>
      </c>
      <c r="AX7" s="28">
        <f>COUNTIF(算数!BA14,1)*算数!$BA$10</f>
        <v>0</v>
      </c>
      <c r="AY7" s="28">
        <f>COUNTIF(算数!BB14,1)*算数!$BB$10</f>
        <v>0</v>
      </c>
      <c r="AZ7" s="245">
        <f t="shared" si="0"/>
        <v>0</v>
      </c>
      <c r="BA7" s="107"/>
      <c r="BC7" s="7" t="s">
        <v>57</v>
      </c>
      <c r="BD7" s="117">
        <f>算数!H58</f>
        <v>0</v>
      </c>
      <c r="BF7" s="7" t="s">
        <v>57</v>
      </c>
      <c r="BG7" s="656">
        <v>85.1</v>
      </c>
      <c r="BI7" s="336">
        <v>4</v>
      </c>
      <c r="BJ7" s="143">
        <v>3</v>
      </c>
      <c r="BK7" s="268"/>
      <c r="BL7" s="154" t="s">
        <v>245</v>
      </c>
      <c r="BM7" s="652" t="s">
        <v>246</v>
      </c>
    </row>
    <row r="8" spans="1:65" ht="50.25" customHeight="1">
      <c r="A8" s="94">
        <v>5</v>
      </c>
      <c r="B8" s="127">
        <f>COUNTIF(算数!E15,1)*算数!$E$10</f>
        <v>0</v>
      </c>
      <c r="C8" s="44">
        <f>COUNTIF(算数!F15,1)*算数!$F$10</f>
        <v>0</v>
      </c>
      <c r="D8" s="44">
        <f>COUNTIF(算数!G15,1)*算数!$G$10</f>
        <v>0</v>
      </c>
      <c r="E8" s="44">
        <f>COUNTIF(算数!H15,1)*算数!$H$10</f>
        <v>0</v>
      </c>
      <c r="F8" s="45">
        <f>COUNTIF(算数!I15,1)*算数!$I$10</f>
        <v>0</v>
      </c>
      <c r="G8" s="46">
        <f>COUNTIF(算数!J15,1)*算数!$J$10</f>
        <v>0</v>
      </c>
      <c r="H8" s="44">
        <f>COUNTIF(算数!K15,1)*算数!$K$10</f>
        <v>0</v>
      </c>
      <c r="I8" s="44">
        <f>COUNTIF(算数!L15,1)*算数!$L$10</f>
        <v>0</v>
      </c>
      <c r="J8" s="44">
        <f>COUNTIF(算数!M15,1)*算数!$M$10</f>
        <v>0</v>
      </c>
      <c r="K8" s="45">
        <f>COUNTIF(算数!N15,1)*算数!$N$10</f>
        <v>0</v>
      </c>
      <c r="L8" s="46">
        <f>COUNTIF(算数!O15,1)*算数!$O$10</f>
        <v>0</v>
      </c>
      <c r="M8" s="44">
        <f>COUNTIF(算数!P15,1)*算数!$P$10</f>
        <v>0</v>
      </c>
      <c r="N8" s="44">
        <f>COUNTIF(算数!Q15,1)*算数!$Q$10</f>
        <v>0</v>
      </c>
      <c r="O8" s="44">
        <f>COUNTIF(算数!R15,1)*算数!$R$10</f>
        <v>0</v>
      </c>
      <c r="P8" s="45">
        <f>COUNTIF(算数!S15,1)*算数!$S$10</f>
        <v>0</v>
      </c>
      <c r="Q8" s="46">
        <f>COUNTIF(算数!T15,1)*算数!$T$10</f>
        <v>0</v>
      </c>
      <c r="R8" s="44">
        <f>COUNTIF(算数!U15,1)*算数!$U$10</f>
        <v>0</v>
      </c>
      <c r="S8" s="44">
        <f>COUNTIF(算数!V15,1)*算数!$V$10</f>
        <v>0</v>
      </c>
      <c r="T8" s="44">
        <f>COUNTIF(算数!W15,1)*算数!$W$10</f>
        <v>0</v>
      </c>
      <c r="U8" s="45">
        <f>COUNTIF(算数!X15,1)*算数!$X$10</f>
        <v>0</v>
      </c>
      <c r="V8" s="46">
        <f>COUNTIF(算数!Y15,1)*算数!$Y$10</f>
        <v>0</v>
      </c>
      <c r="W8" s="44">
        <f>COUNTIF(算数!Z15,1)*算数!$Z$10</f>
        <v>0</v>
      </c>
      <c r="X8" s="44">
        <f>COUNTIF(算数!AA15,1)*算数!$AA$10</f>
        <v>0</v>
      </c>
      <c r="Y8" s="44">
        <f>COUNTIF(算数!AB15,1)*算数!$AB$10</f>
        <v>0</v>
      </c>
      <c r="Z8" s="146">
        <f>COUNTIF(算数!AC15,1)*算数!$AC$10</f>
        <v>0</v>
      </c>
      <c r="AA8" s="147">
        <f>COUNTIF(算数!AD15,1)*算数!$AD$10</f>
        <v>0</v>
      </c>
      <c r="AB8" s="44">
        <f>COUNTIF(算数!AE15,1)*算数!$AE$10</f>
        <v>0</v>
      </c>
      <c r="AC8" s="44">
        <f>COUNTIF(算数!AF15,1)*算数!$AF$10</f>
        <v>0</v>
      </c>
      <c r="AD8" s="44">
        <f>COUNTIF(算数!AG15,1)*算数!$AG$10</f>
        <v>0</v>
      </c>
      <c r="AE8" s="45">
        <f>COUNTIF(算数!AH15,1)*算数!$AH$10</f>
        <v>0</v>
      </c>
      <c r="AF8" s="46">
        <f>COUNTIF(算数!AI15,1)*算数!$AI$10</f>
        <v>0</v>
      </c>
      <c r="AG8" s="44">
        <f>COUNTIF(算数!AJ15,1)*算数!$AJ$10</f>
        <v>0</v>
      </c>
      <c r="AH8" s="44">
        <f>COUNTIF(算数!AK15,1)*算数!$AK$10</f>
        <v>0</v>
      </c>
      <c r="AI8" s="44">
        <f>COUNTIF(算数!AL15,1)*算数!$AL$10</f>
        <v>0</v>
      </c>
      <c r="AJ8" s="45">
        <f>COUNTIF(算数!AM15,1)*算数!$AM$10</f>
        <v>0</v>
      </c>
      <c r="AK8" s="46">
        <f>COUNTIF(算数!AN15,1)*算数!$AN$10</f>
        <v>0</v>
      </c>
      <c r="AL8" s="44">
        <f>COUNTIF(算数!AO15,1)*算数!$AO$10</f>
        <v>0</v>
      </c>
      <c r="AM8" s="44">
        <f>COUNTIF(算数!AP15,1)*算数!$AP$10</f>
        <v>0</v>
      </c>
      <c r="AN8" s="44">
        <f>COUNTIF(算数!AQ15,1)*算数!$AQ$10</f>
        <v>0</v>
      </c>
      <c r="AO8" s="45">
        <f>COUNTIF(算数!AR15,1)*算数!$AR$10</f>
        <v>0</v>
      </c>
      <c r="AP8" s="46">
        <f>COUNTIF(算数!AS15,1)*算数!$AS$10</f>
        <v>0</v>
      </c>
      <c r="AQ8" s="44">
        <f>COUNTIF(算数!AT15,1)*算数!$AT$10</f>
        <v>0</v>
      </c>
      <c r="AR8" s="44">
        <f>COUNTIF(算数!AU15,1)*算数!$AU$10</f>
        <v>0</v>
      </c>
      <c r="AS8" s="44">
        <f>COUNTIF(算数!AV15,1)*算数!$AV$10</f>
        <v>0</v>
      </c>
      <c r="AT8" s="45">
        <f>COUNTIF(算数!AW15,1)*算数!$AW$10</f>
        <v>0</v>
      </c>
      <c r="AU8" s="46">
        <f>COUNTIF(算数!AX15,1)*算数!$AX$10</f>
        <v>0</v>
      </c>
      <c r="AV8" s="44">
        <f>COUNTIF(算数!AY15,1)*算数!$AY$10</f>
        <v>0</v>
      </c>
      <c r="AW8" s="44">
        <f>COUNTIF(算数!AZ15,1)*算数!$AZ$10</f>
        <v>0</v>
      </c>
      <c r="AX8" s="44">
        <f>COUNTIF(算数!BA15,1)*算数!$BA$10</f>
        <v>0</v>
      </c>
      <c r="AY8" s="46">
        <f>COUNTIF(算数!BB15,1)*算数!$BB$10</f>
        <v>0</v>
      </c>
      <c r="AZ8" s="242">
        <f t="shared" si="0"/>
        <v>0</v>
      </c>
      <c r="BA8" s="107"/>
      <c r="BC8" s="7" t="s">
        <v>58</v>
      </c>
      <c r="BD8" s="117">
        <f>算数!I58</f>
        <v>0</v>
      </c>
      <c r="BF8" s="7" t="s">
        <v>58</v>
      </c>
      <c r="BG8" s="656">
        <v>83.399999999999991</v>
      </c>
      <c r="BI8" s="336">
        <v>5</v>
      </c>
      <c r="BJ8" s="143">
        <v>4</v>
      </c>
      <c r="BK8" s="268" t="s">
        <v>247</v>
      </c>
      <c r="BL8" s="154" t="s">
        <v>245</v>
      </c>
      <c r="BM8" s="653" t="s">
        <v>248</v>
      </c>
    </row>
    <row r="9" spans="1:65" ht="50.25" customHeight="1" thickBot="1">
      <c r="A9" s="212">
        <v>6</v>
      </c>
      <c r="B9" s="31">
        <f>COUNTIF(算数!E16,1)*算数!$E$10</f>
        <v>0</v>
      </c>
      <c r="C9" s="32">
        <f>COUNTIF(算数!F16,1)*算数!$F$10</f>
        <v>0</v>
      </c>
      <c r="D9" s="32">
        <f>COUNTIF(算数!G16,1)*算数!$G$10</f>
        <v>0</v>
      </c>
      <c r="E9" s="32">
        <f>COUNTIF(算数!H16,1)*算数!$H$10</f>
        <v>0</v>
      </c>
      <c r="F9" s="35">
        <f>COUNTIF(算数!I16,1)*算数!$I$10</f>
        <v>0</v>
      </c>
      <c r="G9" s="31">
        <f>COUNTIF(算数!J16,1)*算数!$J$10</f>
        <v>0</v>
      </c>
      <c r="H9" s="32">
        <f>COUNTIF(算数!K16,1)*算数!$K$10</f>
        <v>0</v>
      </c>
      <c r="I9" s="32">
        <f>COUNTIF(算数!L16,1)*算数!$L$10</f>
        <v>0</v>
      </c>
      <c r="J9" s="32">
        <f>COUNTIF(算数!M16,1)*算数!$M$10</f>
        <v>0</v>
      </c>
      <c r="K9" s="33">
        <f>COUNTIF(算数!N16,1)*算数!$N$10</f>
        <v>0</v>
      </c>
      <c r="L9" s="34">
        <f>COUNTIF(算数!O16,1)*算数!$O$10</f>
        <v>0</v>
      </c>
      <c r="M9" s="32">
        <f>COUNTIF(算数!P16,1)*算数!$P$10</f>
        <v>0</v>
      </c>
      <c r="N9" s="32">
        <f>COUNTIF(算数!Q16,1)*算数!$Q$10</f>
        <v>0</v>
      </c>
      <c r="O9" s="32">
        <f>COUNTIF(算数!R16,1)*算数!$R$10</f>
        <v>0</v>
      </c>
      <c r="P9" s="33">
        <f>COUNTIF(算数!S16,1)*算数!$S$10</f>
        <v>0</v>
      </c>
      <c r="Q9" s="31">
        <f>COUNTIF(算数!T16,1)*算数!$T$10</f>
        <v>0</v>
      </c>
      <c r="R9" s="32">
        <f>COUNTIF(算数!U16,1)*算数!$U$10</f>
        <v>0</v>
      </c>
      <c r="S9" s="32">
        <f>COUNTIF(算数!V16,1)*算数!$V$10</f>
        <v>0</v>
      </c>
      <c r="T9" s="32">
        <f>COUNTIF(算数!W16,1)*算数!$W$10</f>
        <v>0</v>
      </c>
      <c r="U9" s="33">
        <f>COUNTIF(算数!X16,1)*算数!$X$10</f>
        <v>0</v>
      </c>
      <c r="V9" s="31">
        <f>COUNTIF(算数!Y16,1)*算数!$Y$10</f>
        <v>0</v>
      </c>
      <c r="W9" s="32">
        <f>COUNTIF(算数!Z16,1)*算数!$Z$10</f>
        <v>0</v>
      </c>
      <c r="X9" s="32">
        <f>COUNTIF(算数!AA16,1)*算数!$AA$10</f>
        <v>0</v>
      </c>
      <c r="Y9" s="32">
        <f>COUNTIF(算数!AB16,1)*算数!$AB$10</f>
        <v>0</v>
      </c>
      <c r="Z9" s="35">
        <f>COUNTIF(算数!AC16,1)*算数!$AC$10</f>
        <v>0</v>
      </c>
      <c r="AA9" s="31">
        <f>COUNTIF(算数!AD16,1)*算数!$AD$10</f>
        <v>0</v>
      </c>
      <c r="AB9" s="32">
        <f>COUNTIF(算数!AE16,1)*算数!$AE$10</f>
        <v>0</v>
      </c>
      <c r="AC9" s="32">
        <f>COUNTIF(算数!AF16,1)*算数!$AF$10</f>
        <v>0</v>
      </c>
      <c r="AD9" s="32">
        <f>COUNTIF(算数!AG16,1)*算数!$AG$10</f>
        <v>0</v>
      </c>
      <c r="AE9" s="33">
        <f>COUNTIF(算数!AH16,1)*算数!$AH$10</f>
        <v>0</v>
      </c>
      <c r="AF9" s="34">
        <f>COUNTIF(算数!AI16,1)*算数!$AI$10</f>
        <v>0</v>
      </c>
      <c r="AG9" s="28">
        <f>COUNTIF(算数!AJ16,1)*算数!$AJ$10</f>
        <v>0</v>
      </c>
      <c r="AH9" s="28">
        <f>COUNTIF(算数!AK16,1)*算数!$AK$10</f>
        <v>0</v>
      </c>
      <c r="AI9" s="28">
        <f>COUNTIF(算数!AL16,1)*算数!$AL$10</f>
        <v>0</v>
      </c>
      <c r="AJ9" s="29">
        <f>COUNTIF(算数!AM16,1)*算数!$AM$10</f>
        <v>0</v>
      </c>
      <c r="AK9" s="42">
        <f>COUNTIF(算数!AN16,1)*算数!$AN$10</f>
        <v>0</v>
      </c>
      <c r="AL9" s="28">
        <f>COUNTIF(算数!AO16,1)*算数!$AO$10</f>
        <v>0</v>
      </c>
      <c r="AM9" s="28">
        <f>COUNTIF(算数!AP16,1)*算数!$AP$10</f>
        <v>0</v>
      </c>
      <c r="AN9" s="28">
        <f>COUNTIF(算数!AQ16,1)*算数!$AQ$10</f>
        <v>0</v>
      </c>
      <c r="AO9" s="43">
        <f>COUNTIF(算数!AR16,1)*算数!$AR$10</f>
        <v>0</v>
      </c>
      <c r="AP9" s="30">
        <f>COUNTIF(算数!AS16,1)*算数!$AS$10</f>
        <v>0</v>
      </c>
      <c r="AQ9" s="28">
        <f>COUNTIF(算数!AT16,1)*算数!$AT$10</f>
        <v>0</v>
      </c>
      <c r="AR9" s="28">
        <f>COUNTIF(算数!AU16,1)*算数!$AU$10</f>
        <v>0</v>
      </c>
      <c r="AS9" s="28">
        <f>COUNTIF(算数!AV16,1)*算数!$AV$10</f>
        <v>0</v>
      </c>
      <c r="AT9" s="29">
        <f>COUNTIF(算数!AW16,1)*算数!$AW$10</f>
        <v>0</v>
      </c>
      <c r="AU9" s="42">
        <f>COUNTIF(算数!AX16,1)*算数!$AX$10</f>
        <v>0</v>
      </c>
      <c r="AV9" s="28">
        <f>COUNTIF(算数!AY16,1)*算数!$AY$10</f>
        <v>0</v>
      </c>
      <c r="AW9" s="28">
        <f>COUNTIF(算数!AZ16,1)*算数!$AZ$10</f>
        <v>0</v>
      </c>
      <c r="AX9" s="28">
        <f>COUNTIF(算数!BA16,1)*算数!$BA$10</f>
        <v>0</v>
      </c>
      <c r="AY9" s="28">
        <f>COUNTIF(算数!BB16,1)*算数!$BB$10</f>
        <v>0</v>
      </c>
      <c r="AZ9" s="246">
        <f t="shared" si="0"/>
        <v>0</v>
      </c>
      <c r="BA9" s="107"/>
      <c r="BC9" s="7" t="s">
        <v>59</v>
      </c>
      <c r="BD9" s="117">
        <f>算数!J58</f>
        <v>0</v>
      </c>
      <c r="BF9" s="7" t="s">
        <v>59</v>
      </c>
      <c r="BG9" s="656">
        <v>74.900000000000006</v>
      </c>
      <c r="BI9" s="336">
        <v>6</v>
      </c>
      <c r="BJ9" s="143">
        <v>5</v>
      </c>
      <c r="BK9" s="268"/>
      <c r="BL9" s="159" t="s">
        <v>189</v>
      </c>
      <c r="BM9" s="653" t="s">
        <v>249</v>
      </c>
    </row>
    <row r="10" spans="1:65" ht="50.25" customHeight="1">
      <c r="A10" s="214">
        <v>7</v>
      </c>
      <c r="B10" s="36">
        <f>COUNTIF(算数!E17,1)*算数!$E$10</f>
        <v>0</v>
      </c>
      <c r="C10" s="37">
        <f>COUNTIF(算数!F17,1)*算数!$F$10</f>
        <v>0</v>
      </c>
      <c r="D10" s="37">
        <f>COUNTIF(算数!G17,1)*算数!$G$10</f>
        <v>0</v>
      </c>
      <c r="E10" s="37">
        <f>COUNTIF(算数!H17,1)*算数!$H$10</f>
        <v>0</v>
      </c>
      <c r="F10" s="40">
        <f>COUNTIF(算数!I17,1)*算数!$I$10</f>
        <v>0</v>
      </c>
      <c r="G10" s="36">
        <f>COUNTIF(算数!J17,1)*算数!$J$10</f>
        <v>0</v>
      </c>
      <c r="H10" s="37">
        <f>COUNTIF(算数!K17,1)*算数!$K$10</f>
        <v>0</v>
      </c>
      <c r="I10" s="37">
        <f>COUNTIF(算数!L17,1)*算数!$L$10</f>
        <v>0</v>
      </c>
      <c r="J10" s="37">
        <f>COUNTIF(算数!M17,1)*算数!$M$10</f>
        <v>0</v>
      </c>
      <c r="K10" s="38">
        <f>COUNTIF(算数!N17,1)*算数!$N$10</f>
        <v>0</v>
      </c>
      <c r="L10" s="39">
        <f>COUNTIF(算数!O17,1)*算数!$O$10</f>
        <v>0</v>
      </c>
      <c r="M10" s="37">
        <f>COUNTIF(算数!P17,1)*算数!$P$10</f>
        <v>0</v>
      </c>
      <c r="N10" s="37">
        <f>COUNTIF(算数!Q17,1)*算数!$Q$10</f>
        <v>0</v>
      </c>
      <c r="O10" s="37">
        <f>COUNTIF(算数!R17,1)*算数!$R$10</f>
        <v>0</v>
      </c>
      <c r="P10" s="38">
        <f>COUNTIF(算数!S17,1)*算数!$S$10</f>
        <v>0</v>
      </c>
      <c r="Q10" s="36">
        <f>COUNTIF(算数!T17,1)*算数!$T$10</f>
        <v>0</v>
      </c>
      <c r="R10" s="37">
        <f>COUNTIF(算数!U17,1)*算数!$U$10</f>
        <v>0</v>
      </c>
      <c r="S10" s="37">
        <f>COUNTIF(算数!V17,1)*算数!$V$10</f>
        <v>0</v>
      </c>
      <c r="T10" s="37">
        <f>COUNTIF(算数!W17,1)*算数!$W$10</f>
        <v>0</v>
      </c>
      <c r="U10" s="38">
        <f>COUNTIF(算数!X17,1)*算数!$X$10</f>
        <v>0</v>
      </c>
      <c r="V10" s="36">
        <f>COUNTIF(算数!Y17,1)*算数!$Y$10</f>
        <v>0</v>
      </c>
      <c r="W10" s="37">
        <f>COUNTIF(算数!Z17,1)*算数!$Z$10</f>
        <v>0</v>
      </c>
      <c r="X10" s="37">
        <f>COUNTIF(算数!AA17,1)*算数!$AA$10</f>
        <v>0</v>
      </c>
      <c r="Y10" s="37">
        <f>COUNTIF(算数!AB17,1)*算数!$AB$10</f>
        <v>0</v>
      </c>
      <c r="Z10" s="40">
        <f>COUNTIF(算数!AC17,1)*算数!$AC$10</f>
        <v>0</v>
      </c>
      <c r="AA10" s="36">
        <f>COUNTIF(算数!AD17,1)*算数!$AD$10</f>
        <v>0</v>
      </c>
      <c r="AB10" s="37">
        <f>COUNTIF(算数!AE17,1)*算数!$AE$10</f>
        <v>0</v>
      </c>
      <c r="AC10" s="37">
        <f>COUNTIF(算数!AF17,1)*算数!$AF$10</f>
        <v>0</v>
      </c>
      <c r="AD10" s="37">
        <f>COUNTIF(算数!AG17,1)*算数!$AG$10</f>
        <v>0</v>
      </c>
      <c r="AE10" s="38">
        <f>COUNTIF(算数!AH17,1)*算数!$AH$10</f>
        <v>0</v>
      </c>
      <c r="AF10" s="39">
        <f>COUNTIF(算数!AI17,1)*算数!$AI$10</f>
        <v>0</v>
      </c>
      <c r="AG10" s="37">
        <f>COUNTIF(算数!AJ17,1)*算数!$AJ$10</f>
        <v>0</v>
      </c>
      <c r="AH10" s="37">
        <f>COUNTIF(算数!AK17,1)*算数!$AK$10</f>
        <v>0</v>
      </c>
      <c r="AI10" s="37">
        <f>COUNTIF(算数!AL17,1)*算数!$AL$10</f>
        <v>0</v>
      </c>
      <c r="AJ10" s="40">
        <f>COUNTIF(算数!AM17,1)*算数!$AM$10</f>
        <v>0</v>
      </c>
      <c r="AK10" s="36">
        <f>COUNTIF(算数!AN17,1)*算数!$AN$10</f>
        <v>0</v>
      </c>
      <c r="AL10" s="37">
        <f>COUNTIF(算数!AO17,1)*算数!$AO$10</f>
        <v>0</v>
      </c>
      <c r="AM10" s="37">
        <f>COUNTIF(算数!AP17,1)*算数!$AP$10</f>
        <v>0</v>
      </c>
      <c r="AN10" s="37">
        <f>COUNTIF(算数!AQ17,1)*算数!$AQ$10</f>
        <v>0</v>
      </c>
      <c r="AO10" s="38">
        <f>COUNTIF(算数!AR17,1)*算数!$AR$10</f>
        <v>0</v>
      </c>
      <c r="AP10" s="39">
        <f>COUNTIF(算数!AS17,1)*算数!$AS$10</f>
        <v>0</v>
      </c>
      <c r="AQ10" s="37">
        <f>COUNTIF(算数!AT17,1)*算数!$AT$10</f>
        <v>0</v>
      </c>
      <c r="AR10" s="37">
        <f>COUNTIF(算数!AU17,1)*算数!$AU$10</f>
        <v>0</v>
      </c>
      <c r="AS10" s="37">
        <f>COUNTIF(算数!AV17,1)*算数!$AV$10</f>
        <v>0</v>
      </c>
      <c r="AT10" s="40">
        <f>COUNTIF(算数!AW17,1)*算数!$AW$10</f>
        <v>0</v>
      </c>
      <c r="AU10" s="36">
        <f>COUNTIF(算数!AX17,1)*算数!$AX$10</f>
        <v>0</v>
      </c>
      <c r="AV10" s="37">
        <f>COUNTIF(算数!AY17,1)*算数!$AY$10</f>
        <v>0</v>
      </c>
      <c r="AW10" s="37">
        <f>COUNTIF(算数!AZ17,1)*算数!$AZ$10</f>
        <v>0</v>
      </c>
      <c r="AX10" s="37">
        <f>COUNTIF(算数!BA17,1)*算数!$BA$10</f>
        <v>0</v>
      </c>
      <c r="AY10" s="37">
        <f>COUNTIF(算数!BB17,1)*算数!$BB$10</f>
        <v>0</v>
      </c>
      <c r="AZ10" s="245">
        <f t="shared" si="0"/>
        <v>0</v>
      </c>
      <c r="BA10" s="107"/>
      <c r="BC10" s="7" t="s">
        <v>60</v>
      </c>
      <c r="BD10" s="117">
        <f>算数!K58</f>
        <v>0</v>
      </c>
      <c r="BF10" s="7" t="s">
        <v>60</v>
      </c>
      <c r="BG10" s="656">
        <v>74.3</v>
      </c>
      <c r="BI10" s="336">
        <v>7</v>
      </c>
      <c r="BJ10" s="143">
        <v>6</v>
      </c>
      <c r="BK10" s="268"/>
      <c r="BL10" s="159" t="s">
        <v>189</v>
      </c>
      <c r="BM10" s="653" t="s">
        <v>250</v>
      </c>
    </row>
    <row r="11" spans="1:65" ht="50.25" customHeight="1" thickBot="1">
      <c r="A11" s="216">
        <v>8</v>
      </c>
      <c r="B11" s="128">
        <f>COUNTIF(算数!E18,1)*算数!$E$10</f>
        <v>0</v>
      </c>
      <c r="C11" s="120">
        <f>COUNTIF(算数!F18,1)*算数!$F$10</f>
        <v>0</v>
      </c>
      <c r="D11" s="120">
        <f>COUNTIF(算数!G18,1)*算数!$G$10</f>
        <v>0</v>
      </c>
      <c r="E11" s="120">
        <f>COUNTIF(算数!H18,1)*算数!$H$10</f>
        <v>0</v>
      </c>
      <c r="F11" s="123">
        <f>COUNTIF(算数!I18,1)*算数!$I$10</f>
        <v>0</v>
      </c>
      <c r="G11" s="41">
        <f>COUNTIF(算数!J18,1)*算数!$J$10</f>
        <v>0</v>
      </c>
      <c r="H11" s="120">
        <f>COUNTIF(算数!K18,1)*算数!$K$10</f>
        <v>0</v>
      </c>
      <c r="I11" s="120">
        <f>COUNTIF(算数!L18,1)*算数!$L$10</f>
        <v>0</v>
      </c>
      <c r="J11" s="120">
        <f>COUNTIF(算数!M18,1)*算数!$M$10</f>
        <v>0</v>
      </c>
      <c r="K11" s="125">
        <f>COUNTIF(算数!N18,1)*算数!$N$10</f>
        <v>0</v>
      </c>
      <c r="L11" s="119">
        <f>COUNTIF(算数!O18,1)*算数!$O$10</f>
        <v>0</v>
      </c>
      <c r="M11" s="120">
        <f>COUNTIF(算数!P18,1)*算数!$P$10</f>
        <v>0</v>
      </c>
      <c r="N11" s="120">
        <f>COUNTIF(算数!Q18,1)*算数!$Q$10</f>
        <v>0</v>
      </c>
      <c r="O11" s="120">
        <f>COUNTIF(算数!R18,1)*算数!$R$10</f>
        <v>0</v>
      </c>
      <c r="P11" s="120">
        <f>COUNTIF(算数!S18,1)*算数!$S$10</f>
        <v>0</v>
      </c>
      <c r="Q11" s="41">
        <f>COUNTIF(算数!T18,1)*算数!$T$10</f>
        <v>0</v>
      </c>
      <c r="R11" s="120">
        <f>COUNTIF(算数!U18,1)*算数!$U$10</f>
        <v>0</v>
      </c>
      <c r="S11" s="120">
        <f>COUNTIF(算数!V18,1)*算数!$V$10</f>
        <v>0</v>
      </c>
      <c r="T11" s="120">
        <f>COUNTIF(算数!W18,1)*算数!$W$10</f>
        <v>0</v>
      </c>
      <c r="U11" s="124">
        <f>COUNTIF(算数!X18,1)*算数!$X$10</f>
        <v>0</v>
      </c>
      <c r="V11" s="41">
        <f>COUNTIF(算数!Y18,1)*算数!$Y$10</f>
        <v>0</v>
      </c>
      <c r="W11" s="120">
        <f>COUNTIF(算数!Z18,1)*算数!$Z$10</f>
        <v>0</v>
      </c>
      <c r="X11" s="120">
        <f>COUNTIF(算数!AA18,1)*算数!$AA$10</f>
        <v>0</v>
      </c>
      <c r="Y11" s="120">
        <f>COUNTIF(算数!AB18,1)*算数!$AB$10</f>
        <v>0</v>
      </c>
      <c r="Z11" s="123">
        <f>COUNTIF(算数!AC18,1)*算数!$AC$10</f>
        <v>0</v>
      </c>
      <c r="AA11" s="41">
        <f>COUNTIF(算数!AD18,1)*算数!$AD$10</f>
        <v>0</v>
      </c>
      <c r="AB11" s="120">
        <f>COUNTIF(算数!AE18,1)*算数!$AE$10</f>
        <v>0</v>
      </c>
      <c r="AC11" s="120">
        <f>COUNTIF(算数!AF18,1)*算数!$AF$10</f>
        <v>0</v>
      </c>
      <c r="AD11" s="120">
        <f>COUNTIF(算数!AG18,1)*算数!$AG$10</f>
        <v>0</v>
      </c>
      <c r="AE11" s="124">
        <f>COUNTIF(算数!AH18,1)*算数!$AH$10</f>
        <v>0</v>
      </c>
      <c r="AF11" s="119">
        <f>COUNTIF(算数!AI18,1)*算数!$AI$10</f>
        <v>0</v>
      </c>
      <c r="AG11" s="28">
        <f>COUNTIF(算数!AJ18,1)*算数!$AJ$10</f>
        <v>0</v>
      </c>
      <c r="AH11" s="28">
        <f>COUNTIF(算数!AK18,1)*算数!$AK$10</f>
        <v>0</v>
      </c>
      <c r="AI11" s="28">
        <f>COUNTIF(算数!AL18,1)*算数!$AL$10</f>
        <v>0</v>
      </c>
      <c r="AJ11" s="29">
        <f>COUNTIF(算数!AM18,1)*算数!$AM$10</f>
        <v>0</v>
      </c>
      <c r="AK11" s="42">
        <f>COUNTIF(算数!AN18,1)*算数!$AN$10</f>
        <v>0</v>
      </c>
      <c r="AL11" s="28">
        <f>COUNTIF(算数!AO18,1)*算数!$AO$10</f>
        <v>0</v>
      </c>
      <c r="AM11" s="28">
        <f>COUNTIF(算数!AP18,1)*算数!$AP$10</f>
        <v>0</v>
      </c>
      <c r="AN11" s="28">
        <f>COUNTIF(算数!AQ18,1)*算数!$AQ$10</f>
        <v>0</v>
      </c>
      <c r="AO11" s="43">
        <f>COUNTIF(算数!AR18,1)*算数!$AR$10</f>
        <v>0</v>
      </c>
      <c r="AP11" s="30">
        <f>COUNTIF(算数!AS18,1)*算数!$AS$10</f>
        <v>0</v>
      </c>
      <c r="AQ11" s="28">
        <f>COUNTIF(算数!AT18,1)*算数!$AT$10</f>
        <v>0</v>
      </c>
      <c r="AR11" s="28">
        <f>COUNTIF(算数!AU18,1)*算数!$AU$10</f>
        <v>0</v>
      </c>
      <c r="AS11" s="28">
        <f>COUNTIF(算数!AV18,1)*算数!$AV$10</f>
        <v>0</v>
      </c>
      <c r="AT11" s="29">
        <f>COUNTIF(算数!AW18,1)*算数!$AW$10</f>
        <v>0</v>
      </c>
      <c r="AU11" s="42">
        <f>COUNTIF(算数!AX18,1)*算数!$AX$10</f>
        <v>0</v>
      </c>
      <c r="AV11" s="28">
        <f>COUNTIF(算数!AY18,1)*算数!$AY$10</f>
        <v>0</v>
      </c>
      <c r="AW11" s="28">
        <f>COUNTIF(算数!AZ18,1)*算数!$AZ$10</f>
        <v>0</v>
      </c>
      <c r="AX11" s="28">
        <f>COUNTIF(算数!BA18,1)*算数!$BA$10</f>
        <v>0</v>
      </c>
      <c r="AY11" s="28">
        <f>COUNTIF(算数!BB18,1)*算数!$BB$10</f>
        <v>0</v>
      </c>
      <c r="AZ11" s="247">
        <f t="shared" si="0"/>
        <v>0</v>
      </c>
      <c r="BA11" s="107"/>
      <c r="BC11" s="7" t="s">
        <v>61</v>
      </c>
      <c r="BD11" s="117">
        <f>算数!L58</f>
        <v>0</v>
      </c>
      <c r="BF11" s="7" t="s">
        <v>61</v>
      </c>
      <c r="BG11" s="656">
        <v>50.5</v>
      </c>
      <c r="BI11" s="336">
        <v>8</v>
      </c>
      <c r="BJ11" s="143">
        <v>7</v>
      </c>
      <c r="BK11" s="268"/>
      <c r="BL11" s="159" t="s">
        <v>189</v>
      </c>
      <c r="BM11" s="653" t="s">
        <v>251</v>
      </c>
    </row>
    <row r="12" spans="1:65" ht="50.25" customHeight="1">
      <c r="A12" s="94">
        <v>9</v>
      </c>
      <c r="B12" s="127">
        <f>COUNTIF(算数!E19,1)*算数!$E$10</f>
        <v>0</v>
      </c>
      <c r="C12" s="44">
        <f>COUNTIF(算数!F19,1)*算数!$F$10</f>
        <v>0</v>
      </c>
      <c r="D12" s="44">
        <f>COUNTIF(算数!G19,1)*算数!$G$10</f>
        <v>0</v>
      </c>
      <c r="E12" s="44">
        <f>COUNTIF(算数!H19,1)*算数!$H$10</f>
        <v>0</v>
      </c>
      <c r="F12" s="45">
        <f>COUNTIF(算数!I19,1)*算数!$I$10</f>
        <v>0</v>
      </c>
      <c r="G12" s="46">
        <f>COUNTIF(算数!J19,1)*算数!$J$10</f>
        <v>0</v>
      </c>
      <c r="H12" s="44">
        <f>COUNTIF(算数!K19,1)*算数!$K$10</f>
        <v>0</v>
      </c>
      <c r="I12" s="44">
        <f>COUNTIF(算数!L19,1)*算数!$L$10</f>
        <v>0</v>
      </c>
      <c r="J12" s="44">
        <f>COUNTIF(算数!M19,1)*算数!$M$10</f>
        <v>0</v>
      </c>
      <c r="K12" s="45">
        <f>COUNTIF(算数!N19,1)*算数!$N$10</f>
        <v>0</v>
      </c>
      <c r="L12" s="46">
        <f>COUNTIF(算数!O19,1)*算数!$O$10</f>
        <v>0</v>
      </c>
      <c r="M12" s="44">
        <f>COUNTIF(算数!P19,1)*算数!$P$10</f>
        <v>0</v>
      </c>
      <c r="N12" s="44">
        <f>COUNTIF(算数!Q19,1)*算数!$Q$10</f>
        <v>0</v>
      </c>
      <c r="O12" s="44">
        <f>COUNTIF(算数!R19,1)*算数!$R$10</f>
        <v>0</v>
      </c>
      <c r="P12" s="45">
        <f>COUNTIF(算数!S19,1)*算数!$S$10</f>
        <v>0</v>
      </c>
      <c r="Q12" s="46">
        <f>COUNTIF(算数!T19,1)*算数!$T$10</f>
        <v>0</v>
      </c>
      <c r="R12" s="44">
        <f>COUNTIF(算数!U19,1)*算数!$U$10</f>
        <v>0</v>
      </c>
      <c r="S12" s="44">
        <f>COUNTIF(算数!V19,1)*算数!$V$10</f>
        <v>0</v>
      </c>
      <c r="T12" s="44">
        <f>COUNTIF(算数!W19,1)*算数!$W$10</f>
        <v>0</v>
      </c>
      <c r="U12" s="45">
        <f>COUNTIF(算数!X19,1)*算数!$X$10</f>
        <v>0</v>
      </c>
      <c r="V12" s="46">
        <f>COUNTIF(算数!Y19,1)*算数!$Y$10</f>
        <v>0</v>
      </c>
      <c r="W12" s="44">
        <f>COUNTIF(算数!Z19,1)*算数!$Z$10</f>
        <v>0</v>
      </c>
      <c r="X12" s="44">
        <f>COUNTIF(算数!AA19,1)*算数!$AA$10</f>
        <v>0</v>
      </c>
      <c r="Y12" s="44">
        <f>COUNTIF(算数!AB19,1)*算数!$AB$10</f>
        <v>0</v>
      </c>
      <c r="Z12" s="146">
        <f>COUNTIF(算数!AC19,1)*算数!$AC$10</f>
        <v>0</v>
      </c>
      <c r="AA12" s="147">
        <f>COUNTIF(算数!AD19,1)*算数!$AD$10</f>
        <v>0</v>
      </c>
      <c r="AB12" s="44">
        <f>COUNTIF(算数!AE19,1)*算数!$AE$10</f>
        <v>0</v>
      </c>
      <c r="AC12" s="44">
        <f>COUNTIF(算数!AF19,1)*算数!$AF$10</f>
        <v>0</v>
      </c>
      <c r="AD12" s="44">
        <f>COUNTIF(算数!AG19,1)*算数!$AG$10</f>
        <v>0</v>
      </c>
      <c r="AE12" s="45">
        <f>COUNTIF(算数!AH19,1)*算数!$AH$10</f>
        <v>0</v>
      </c>
      <c r="AF12" s="46">
        <f>COUNTIF(算数!AI19,1)*算数!$AI$10</f>
        <v>0</v>
      </c>
      <c r="AG12" s="44">
        <f>COUNTIF(算数!AJ19,1)*算数!$AJ$10</f>
        <v>0</v>
      </c>
      <c r="AH12" s="44">
        <f>COUNTIF(算数!AK19,1)*算数!$AK$10</f>
        <v>0</v>
      </c>
      <c r="AI12" s="44">
        <f>COUNTIF(算数!AL19,1)*算数!$AL$10</f>
        <v>0</v>
      </c>
      <c r="AJ12" s="45">
        <f>COUNTIF(算数!AM19,1)*算数!$AM$10</f>
        <v>0</v>
      </c>
      <c r="AK12" s="46">
        <f>COUNTIF(算数!AN19,1)*算数!$AN$10</f>
        <v>0</v>
      </c>
      <c r="AL12" s="44">
        <f>COUNTIF(算数!AO19,1)*算数!$AO$10</f>
        <v>0</v>
      </c>
      <c r="AM12" s="44">
        <f>COUNTIF(算数!AP19,1)*算数!$AP$10</f>
        <v>0</v>
      </c>
      <c r="AN12" s="44">
        <f>COUNTIF(算数!AQ19,1)*算数!$AQ$10</f>
        <v>0</v>
      </c>
      <c r="AO12" s="45">
        <f>COUNTIF(算数!AR19,1)*算数!$AR$10</f>
        <v>0</v>
      </c>
      <c r="AP12" s="46">
        <f>COUNTIF(算数!AS19,1)*算数!$AS$10</f>
        <v>0</v>
      </c>
      <c r="AQ12" s="44">
        <f>COUNTIF(算数!AT19,1)*算数!$AT$10</f>
        <v>0</v>
      </c>
      <c r="AR12" s="44">
        <f>COUNTIF(算数!AU19,1)*算数!$AU$10</f>
        <v>0</v>
      </c>
      <c r="AS12" s="44">
        <f>COUNTIF(算数!AV19,1)*算数!$AV$10</f>
        <v>0</v>
      </c>
      <c r="AT12" s="45">
        <f>COUNTIF(算数!AW19,1)*算数!$AW$10</f>
        <v>0</v>
      </c>
      <c r="AU12" s="46">
        <f>COUNTIF(算数!AX19,1)*算数!$AX$10</f>
        <v>0</v>
      </c>
      <c r="AV12" s="44">
        <f>COUNTIF(算数!AY19,1)*算数!$AY$10</f>
        <v>0</v>
      </c>
      <c r="AW12" s="44">
        <f>COUNTIF(算数!AZ19,1)*算数!$AZ$10</f>
        <v>0</v>
      </c>
      <c r="AX12" s="44">
        <f>COUNTIF(算数!BA19,1)*算数!$BA$10</f>
        <v>0</v>
      </c>
      <c r="AY12" s="46">
        <f>COUNTIF(算数!BB19,1)*算数!$BB$10</f>
        <v>0</v>
      </c>
      <c r="AZ12" s="242">
        <f t="shared" si="0"/>
        <v>0</v>
      </c>
      <c r="BA12" s="107"/>
      <c r="BC12" s="7" t="s">
        <v>62</v>
      </c>
      <c r="BD12" s="117">
        <f>算数!M58</f>
        <v>0</v>
      </c>
      <c r="BF12" s="7" t="s">
        <v>62</v>
      </c>
      <c r="BG12" s="656">
        <v>85.3</v>
      </c>
      <c r="BI12" s="336">
        <v>9</v>
      </c>
      <c r="BJ12" s="144">
        <v>8</v>
      </c>
      <c r="BK12" s="266" t="s">
        <v>240</v>
      </c>
      <c r="BL12" s="159" t="s">
        <v>245</v>
      </c>
      <c r="BM12" s="653" t="s">
        <v>252</v>
      </c>
    </row>
    <row r="13" spans="1:65" ht="50.25" customHeight="1" thickBot="1">
      <c r="A13" s="212">
        <v>10</v>
      </c>
      <c r="B13" s="31">
        <f>COUNTIF(算数!E20,1)*算数!$E$10</f>
        <v>0</v>
      </c>
      <c r="C13" s="32">
        <f>COUNTIF(算数!F20,1)*算数!$F$10</f>
        <v>0</v>
      </c>
      <c r="D13" s="32">
        <f>COUNTIF(算数!G20,1)*算数!$G$10</f>
        <v>0</v>
      </c>
      <c r="E13" s="32">
        <f>COUNTIF(算数!H20,1)*算数!$H$10</f>
        <v>0</v>
      </c>
      <c r="F13" s="35">
        <f>COUNTIF(算数!I20,1)*算数!$I$10</f>
        <v>0</v>
      </c>
      <c r="G13" s="31">
        <f>COUNTIF(算数!J20,1)*算数!$J$10</f>
        <v>0</v>
      </c>
      <c r="H13" s="32">
        <f>COUNTIF(算数!K20,1)*算数!$K$10</f>
        <v>0</v>
      </c>
      <c r="I13" s="32">
        <f>COUNTIF(算数!L20,1)*算数!$L$10</f>
        <v>0</v>
      </c>
      <c r="J13" s="32">
        <f>COUNTIF(算数!M20,1)*算数!$M$10</f>
        <v>0</v>
      </c>
      <c r="K13" s="33">
        <f>COUNTIF(算数!N20,1)*算数!$N$10</f>
        <v>0</v>
      </c>
      <c r="L13" s="34">
        <f>COUNTIF(算数!O20,1)*算数!$O$10</f>
        <v>0</v>
      </c>
      <c r="M13" s="32">
        <f>COUNTIF(算数!P20,1)*算数!$P$10</f>
        <v>0</v>
      </c>
      <c r="N13" s="32">
        <f>COUNTIF(算数!Q20,1)*算数!$Q$10</f>
        <v>0</v>
      </c>
      <c r="O13" s="32">
        <f>COUNTIF(算数!R20,1)*算数!$R$10</f>
        <v>0</v>
      </c>
      <c r="P13" s="33">
        <f>COUNTIF(算数!S20,1)*算数!$S$10</f>
        <v>0</v>
      </c>
      <c r="Q13" s="31">
        <f>COUNTIF(算数!T20,1)*算数!$T$10</f>
        <v>0</v>
      </c>
      <c r="R13" s="32">
        <f>COUNTIF(算数!U20,1)*算数!$U$10</f>
        <v>0</v>
      </c>
      <c r="S13" s="32">
        <f>COUNTIF(算数!V20,1)*算数!$V$10</f>
        <v>0</v>
      </c>
      <c r="T13" s="32">
        <f>COUNTIF(算数!W20,1)*算数!$W$10</f>
        <v>0</v>
      </c>
      <c r="U13" s="33">
        <f>COUNTIF(算数!X20,1)*算数!$X$10</f>
        <v>0</v>
      </c>
      <c r="V13" s="31">
        <f>COUNTIF(算数!Y20,1)*算数!$Y$10</f>
        <v>0</v>
      </c>
      <c r="W13" s="32">
        <f>COUNTIF(算数!Z20,1)*算数!$Z$10</f>
        <v>0</v>
      </c>
      <c r="X13" s="32">
        <f>COUNTIF(算数!AA20,1)*算数!$AA$10</f>
        <v>0</v>
      </c>
      <c r="Y13" s="32">
        <f>COUNTIF(算数!AB20,1)*算数!$AB$10</f>
        <v>0</v>
      </c>
      <c r="Z13" s="35">
        <f>COUNTIF(算数!AC20,1)*算数!$AC$10</f>
        <v>0</v>
      </c>
      <c r="AA13" s="31">
        <f>COUNTIF(算数!AD20,1)*算数!$AD$10</f>
        <v>0</v>
      </c>
      <c r="AB13" s="32">
        <f>COUNTIF(算数!AE20,1)*算数!$AE$10</f>
        <v>0</v>
      </c>
      <c r="AC13" s="32">
        <f>COUNTIF(算数!AF20,1)*算数!$AF$10</f>
        <v>0</v>
      </c>
      <c r="AD13" s="32">
        <f>COUNTIF(算数!AG20,1)*算数!$AG$10</f>
        <v>0</v>
      </c>
      <c r="AE13" s="33">
        <f>COUNTIF(算数!AH20,1)*算数!$AH$10</f>
        <v>0</v>
      </c>
      <c r="AF13" s="34">
        <f>COUNTIF(算数!AI20,1)*算数!$AI$10</f>
        <v>0</v>
      </c>
      <c r="AG13" s="28">
        <f>COUNTIF(算数!AJ20,1)*算数!$AJ$10</f>
        <v>0</v>
      </c>
      <c r="AH13" s="28">
        <f>COUNTIF(算数!AK20,1)*算数!$AK$10</f>
        <v>0</v>
      </c>
      <c r="AI13" s="28">
        <f>COUNTIF(算数!AL20,1)*算数!$AL$10</f>
        <v>0</v>
      </c>
      <c r="AJ13" s="29">
        <f>COUNTIF(算数!AM20,1)*算数!$AM$10</f>
        <v>0</v>
      </c>
      <c r="AK13" s="42">
        <f>COUNTIF(算数!AN20,1)*算数!$AN$10</f>
        <v>0</v>
      </c>
      <c r="AL13" s="28">
        <f>COUNTIF(算数!AO20,1)*算数!$AO$10</f>
        <v>0</v>
      </c>
      <c r="AM13" s="28">
        <f>COUNTIF(算数!AP20,1)*算数!$AP$10</f>
        <v>0</v>
      </c>
      <c r="AN13" s="28">
        <f>COUNTIF(算数!AQ20,1)*算数!$AQ$10</f>
        <v>0</v>
      </c>
      <c r="AO13" s="43">
        <f>COUNTIF(算数!AR20,1)*算数!$AR$10</f>
        <v>0</v>
      </c>
      <c r="AP13" s="30">
        <f>COUNTIF(算数!AS20,1)*算数!$AS$10</f>
        <v>0</v>
      </c>
      <c r="AQ13" s="28">
        <f>COUNTIF(算数!AT20,1)*算数!$AT$10</f>
        <v>0</v>
      </c>
      <c r="AR13" s="28">
        <f>COUNTIF(算数!AU20,1)*算数!$AU$10</f>
        <v>0</v>
      </c>
      <c r="AS13" s="28">
        <f>COUNTIF(算数!AV20,1)*算数!$AV$10</f>
        <v>0</v>
      </c>
      <c r="AT13" s="29">
        <f>COUNTIF(算数!AW20,1)*算数!$AW$10</f>
        <v>0</v>
      </c>
      <c r="AU13" s="42">
        <f>COUNTIF(算数!AX20,1)*算数!$AX$10</f>
        <v>0</v>
      </c>
      <c r="AV13" s="28">
        <f>COUNTIF(算数!AY20,1)*算数!$AY$10</f>
        <v>0</v>
      </c>
      <c r="AW13" s="28">
        <f>COUNTIF(算数!AZ20,1)*算数!$AZ$10</f>
        <v>0</v>
      </c>
      <c r="AX13" s="28">
        <f>COUNTIF(算数!BA20,1)*算数!$BA$10</f>
        <v>0</v>
      </c>
      <c r="AY13" s="28">
        <f>COUNTIF(算数!BB20,1)*算数!$BB$10</f>
        <v>0</v>
      </c>
      <c r="AZ13" s="245">
        <f t="shared" si="0"/>
        <v>0</v>
      </c>
      <c r="BA13" s="107"/>
      <c r="BC13" s="7" t="s">
        <v>63</v>
      </c>
      <c r="BD13" s="117">
        <f>算数!N58</f>
        <v>0</v>
      </c>
      <c r="BF13" s="7" t="s">
        <v>63</v>
      </c>
      <c r="BG13" s="656">
        <v>77.2</v>
      </c>
      <c r="BI13" s="336">
        <v>10</v>
      </c>
      <c r="BJ13" s="144">
        <v>8</v>
      </c>
      <c r="BK13" s="641" t="s">
        <v>242</v>
      </c>
      <c r="BL13" s="154" t="s">
        <v>245</v>
      </c>
      <c r="BM13" s="653" t="s">
        <v>253</v>
      </c>
    </row>
    <row r="14" spans="1:65" ht="50.25" customHeight="1">
      <c r="A14" s="214">
        <v>11</v>
      </c>
      <c r="B14" s="36">
        <f>COUNTIF(算数!E21,1)*算数!$E$10</f>
        <v>0</v>
      </c>
      <c r="C14" s="37">
        <f>COUNTIF(算数!F21,1)*算数!$F$10</f>
        <v>0</v>
      </c>
      <c r="D14" s="37">
        <f>COUNTIF(算数!G21,1)*算数!$G$10</f>
        <v>0</v>
      </c>
      <c r="E14" s="37">
        <f>COUNTIF(算数!H21,1)*算数!$H$10</f>
        <v>0</v>
      </c>
      <c r="F14" s="40">
        <f>COUNTIF(算数!I21,1)*算数!$I$10</f>
        <v>0</v>
      </c>
      <c r="G14" s="36">
        <f>COUNTIF(算数!J21,1)*算数!$J$10</f>
        <v>0</v>
      </c>
      <c r="H14" s="37">
        <f>COUNTIF(算数!K21,1)*算数!$K$10</f>
        <v>0</v>
      </c>
      <c r="I14" s="37">
        <f>COUNTIF(算数!L21,1)*算数!$L$10</f>
        <v>0</v>
      </c>
      <c r="J14" s="37">
        <f>COUNTIF(算数!M21,1)*算数!$M$10</f>
        <v>0</v>
      </c>
      <c r="K14" s="38">
        <f>COUNTIF(算数!N21,1)*算数!$N$10</f>
        <v>0</v>
      </c>
      <c r="L14" s="39">
        <f>COUNTIF(算数!O21,1)*算数!$O$10</f>
        <v>0</v>
      </c>
      <c r="M14" s="37">
        <f>COUNTIF(算数!P21,1)*算数!$P$10</f>
        <v>0</v>
      </c>
      <c r="N14" s="37">
        <f>COUNTIF(算数!Q21,1)*算数!$Q$10</f>
        <v>0</v>
      </c>
      <c r="O14" s="37">
        <f>COUNTIF(算数!R21,1)*算数!$R$10</f>
        <v>0</v>
      </c>
      <c r="P14" s="38">
        <f>COUNTIF(算数!S21,1)*算数!$S$10</f>
        <v>0</v>
      </c>
      <c r="Q14" s="36">
        <f>COUNTIF(算数!T21,1)*算数!$T$10</f>
        <v>0</v>
      </c>
      <c r="R14" s="37">
        <f>COUNTIF(算数!U21,1)*算数!$U$10</f>
        <v>0</v>
      </c>
      <c r="S14" s="37">
        <f>COUNTIF(算数!V21,1)*算数!$V$10</f>
        <v>0</v>
      </c>
      <c r="T14" s="37">
        <f>COUNTIF(算数!W21,1)*算数!$W$10</f>
        <v>0</v>
      </c>
      <c r="U14" s="38">
        <f>COUNTIF(算数!X21,1)*算数!$X$10</f>
        <v>0</v>
      </c>
      <c r="V14" s="36">
        <f>COUNTIF(算数!Y21,1)*算数!$Y$10</f>
        <v>0</v>
      </c>
      <c r="W14" s="37">
        <f>COUNTIF(算数!Z21,1)*算数!$Z$10</f>
        <v>0</v>
      </c>
      <c r="X14" s="37">
        <f>COUNTIF(算数!AA21,1)*算数!$AA$10</f>
        <v>0</v>
      </c>
      <c r="Y14" s="37">
        <f>COUNTIF(算数!AB21,1)*算数!$AB$10</f>
        <v>0</v>
      </c>
      <c r="Z14" s="40">
        <f>COUNTIF(算数!AC21,1)*算数!$AC$10</f>
        <v>0</v>
      </c>
      <c r="AA14" s="36">
        <f>COUNTIF(算数!AD21,1)*算数!$AD$10</f>
        <v>0</v>
      </c>
      <c r="AB14" s="37">
        <f>COUNTIF(算数!AE21,1)*算数!$AE$10</f>
        <v>0</v>
      </c>
      <c r="AC14" s="37">
        <f>COUNTIF(算数!AF21,1)*算数!$AF$10</f>
        <v>0</v>
      </c>
      <c r="AD14" s="37">
        <f>COUNTIF(算数!AG21,1)*算数!$AG$10</f>
        <v>0</v>
      </c>
      <c r="AE14" s="38">
        <f>COUNTIF(算数!AH21,1)*算数!$AH$10</f>
        <v>0</v>
      </c>
      <c r="AF14" s="39">
        <f>COUNTIF(算数!AI21,1)*算数!$AI$10</f>
        <v>0</v>
      </c>
      <c r="AG14" s="37">
        <f>COUNTIF(算数!AJ21,1)*算数!$AJ$10</f>
        <v>0</v>
      </c>
      <c r="AH14" s="37">
        <f>COUNTIF(算数!AK21,1)*算数!$AK$10</f>
        <v>0</v>
      </c>
      <c r="AI14" s="37">
        <f>COUNTIF(算数!AL21,1)*算数!$AL$10</f>
        <v>0</v>
      </c>
      <c r="AJ14" s="40">
        <f>COUNTIF(算数!AM21,1)*算数!$AM$10</f>
        <v>0</v>
      </c>
      <c r="AK14" s="36">
        <f>COUNTIF(算数!AN21,1)*算数!$AN$10</f>
        <v>0</v>
      </c>
      <c r="AL14" s="37">
        <f>COUNTIF(算数!AO21,1)*算数!$AO$10</f>
        <v>0</v>
      </c>
      <c r="AM14" s="37">
        <f>COUNTIF(算数!AP21,1)*算数!$AP$10</f>
        <v>0</v>
      </c>
      <c r="AN14" s="37">
        <f>COUNTIF(算数!AQ21,1)*算数!$AQ$10</f>
        <v>0</v>
      </c>
      <c r="AO14" s="38">
        <f>COUNTIF(算数!AR21,1)*算数!$AR$10</f>
        <v>0</v>
      </c>
      <c r="AP14" s="39">
        <f>COUNTIF(算数!AS21,1)*算数!$AS$10</f>
        <v>0</v>
      </c>
      <c r="AQ14" s="37">
        <f>COUNTIF(算数!AT21,1)*算数!$AT$10</f>
        <v>0</v>
      </c>
      <c r="AR14" s="37">
        <f>COUNTIF(算数!AU21,1)*算数!$AU$10</f>
        <v>0</v>
      </c>
      <c r="AS14" s="37">
        <f>COUNTIF(算数!AV21,1)*算数!$AV$10</f>
        <v>0</v>
      </c>
      <c r="AT14" s="40">
        <f>COUNTIF(算数!AW21,1)*算数!$AW$10</f>
        <v>0</v>
      </c>
      <c r="AU14" s="36">
        <f>COUNTIF(算数!AX21,1)*算数!$AX$10</f>
        <v>0</v>
      </c>
      <c r="AV14" s="37">
        <f>COUNTIF(算数!AY21,1)*算数!$AY$10</f>
        <v>0</v>
      </c>
      <c r="AW14" s="37">
        <f>COUNTIF(算数!AZ21,1)*算数!$AZ$10</f>
        <v>0</v>
      </c>
      <c r="AX14" s="37">
        <f>COUNTIF(算数!BA21,1)*算数!$BA$10</f>
        <v>0</v>
      </c>
      <c r="AY14" s="37">
        <f>COUNTIF(算数!BB21,1)*算数!$BB$10</f>
        <v>0</v>
      </c>
      <c r="AZ14" s="244">
        <f t="shared" si="0"/>
        <v>0</v>
      </c>
      <c r="BA14" s="107"/>
      <c r="BC14" s="7" t="s">
        <v>64</v>
      </c>
      <c r="BD14" s="117">
        <f>算数!O58</f>
        <v>0</v>
      </c>
      <c r="BF14" s="7" t="s">
        <v>64</v>
      </c>
      <c r="BG14" s="656">
        <v>61.5</v>
      </c>
      <c r="BI14" s="336">
        <v>11</v>
      </c>
      <c r="BJ14" s="144">
        <v>8</v>
      </c>
      <c r="BK14" s="266" t="s">
        <v>254</v>
      </c>
      <c r="BL14" s="154" t="s">
        <v>189</v>
      </c>
      <c r="BM14" s="653" t="s">
        <v>255</v>
      </c>
    </row>
    <row r="15" spans="1:65" ht="50.25" customHeight="1" thickBot="1">
      <c r="A15" s="216">
        <v>12</v>
      </c>
      <c r="B15" s="128">
        <f>COUNTIF(算数!E22,1)*算数!$E$10</f>
        <v>0</v>
      </c>
      <c r="C15" s="120">
        <f>COUNTIF(算数!F22,1)*算数!$F$10</f>
        <v>0</v>
      </c>
      <c r="D15" s="120">
        <f>COUNTIF(算数!G22,1)*算数!$G$10</f>
        <v>0</v>
      </c>
      <c r="E15" s="120">
        <f>COUNTIF(算数!H22,1)*算数!$H$10</f>
        <v>0</v>
      </c>
      <c r="F15" s="123">
        <f>COUNTIF(算数!I22,1)*算数!$I$10</f>
        <v>0</v>
      </c>
      <c r="G15" s="41">
        <f>COUNTIF(算数!J22,1)*算数!$J$10</f>
        <v>0</v>
      </c>
      <c r="H15" s="120">
        <f>COUNTIF(算数!K22,1)*算数!$K$10</f>
        <v>0</v>
      </c>
      <c r="I15" s="120">
        <f>COUNTIF(算数!L22,1)*算数!$L$10</f>
        <v>0</v>
      </c>
      <c r="J15" s="120">
        <f>COUNTIF(算数!M22,1)*算数!$M$10</f>
        <v>0</v>
      </c>
      <c r="K15" s="125">
        <f>COUNTIF(算数!N22,1)*算数!$N$10</f>
        <v>0</v>
      </c>
      <c r="L15" s="119">
        <f>COUNTIF(算数!O22,1)*算数!$O$10</f>
        <v>0</v>
      </c>
      <c r="M15" s="120">
        <f>COUNTIF(算数!P22,1)*算数!$P$10</f>
        <v>0</v>
      </c>
      <c r="N15" s="120">
        <f>COUNTIF(算数!Q22,1)*算数!$Q$10</f>
        <v>0</v>
      </c>
      <c r="O15" s="120">
        <f>COUNTIF(算数!R22,1)*算数!$R$10</f>
        <v>0</v>
      </c>
      <c r="P15" s="120">
        <f>COUNTIF(算数!S22,1)*算数!$S$10</f>
        <v>0</v>
      </c>
      <c r="Q15" s="41">
        <f>COUNTIF(算数!T22,1)*算数!$T$10</f>
        <v>0</v>
      </c>
      <c r="R15" s="120">
        <f>COUNTIF(算数!U22,1)*算数!$U$10</f>
        <v>0</v>
      </c>
      <c r="S15" s="120">
        <f>COUNTIF(算数!V22,1)*算数!$V$10</f>
        <v>0</v>
      </c>
      <c r="T15" s="120">
        <f>COUNTIF(算数!W22,1)*算数!$W$10</f>
        <v>0</v>
      </c>
      <c r="U15" s="124">
        <f>COUNTIF(算数!X22,1)*算数!$X$10</f>
        <v>0</v>
      </c>
      <c r="V15" s="41">
        <f>COUNTIF(算数!Y22,1)*算数!$Y$10</f>
        <v>0</v>
      </c>
      <c r="W15" s="120">
        <f>COUNTIF(算数!Z22,1)*算数!$Z$10</f>
        <v>0</v>
      </c>
      <c r="X15" s="120">
        <f>COUNTIF(算数!AA22,1)*算数!$AA$10</f>
        <v>0</v>
      </c>
      <c r="Y15" s="120">
        <f>COUNTIF(算数!AB22,1)*算数!$AB$10</f>
        <v>0</v>
      </c>
      <c r="Z15" s="123">
        <f>COUNTIF(算数!AC22,1)*算数!$AC$10</f>
        <v>0</v>
      </c>
      <c r="AA15" s="41">
        <f>COUNTIF(算数!AD22,1)*算数!$AD$10</f>
        <v>0</v>
      </c>
      <c r="AB15" s="120">
        <f>COUNTIF(算数!AE22,1)*算数!$AE$10</f>
        <v>0</v>
      </c>
      <c r="AC15" s="120">
        <f>COUNTIF(算数!AF22,1)*算数!$AF$10</f>
        <v>0</v>
      </c>
      <c r="AD15" s="120">
        <f>COUNTIF(算数!AG22,1)*算数!$AG$10</f>
        <v>0</v>
      </c>
      <c r="AE15" s="124">
        <f>COUNTIF(算数!AH22,1)*算数!$AH$10</f>
        <v>0</v>
      </c>
      <c r="AF15" s="119">
        <f>COUNTIF(算数!AI22,1)*算数!$AI$10</f>
        <v>0</v>
      </c>
      <c r="AG15" s="28">
        <f>COUNTIF(算数!AJ22,1)*算数!$AJ$10</f>
        <v>0</v>
      </c>
      <c r="AH15" s="28">
        <f>COUNTIF(算数!AK22,1)*算数!$AK$10</f>
        <v>0</v>
      </c>
      <c r="AI15" s="28">
        <f>COUNTIF(算数!AL22,1)*算数!$AL$10</f>
        <v>0</v>
      </c>
      <c r="AJ15" s="29">
        <f>COUNTIF(算数!AM22,1)*算数!$AM$10</f>
        <v>0</v>
      </c>
      <c r="AK15" s="42">
        <f>COUNTIF(算数!AN22,1)*算数!$AN$10</f>
        <v>0</v>
      </c>
      <c r="AL15" s="28">
        <f>COUNTIF(算数!AO22,1)*算数!$AO$10</f>
        <v>0</v>
      </c>
      <c r="AM15" s="28">
        <f>COUNTIF(算数!AP22,1)*算数!$AP$10</f>
        <v>0</v>
      </c>
      <c r="AN15" s="28">
        <f>COUNTIF(算数!AQ22,1)*算数!$AQ$10</f>
        <v>0</v>
      </c>
      <c r="AO15" s="43">
        <f>COUNTIF(算数!AR22,1)*算数!$AR$10</f>
        <v>0</v>
      </c>
      <c r="AP15" s="30">
        <f>COUNTIF(算数!AS22,1)*算数!$AS$10</f>
        <v>0</v>
      </c>
      <c r="AQ15" s="28">
        <f>COUNTIF(算数!AT22,1)*算数!$AT$10</f>
        <v>0</v>
      </c>
      <c r="AR15" s="28">
        <f>COUNTIF(算数!AU22,1)*算数!$AU$10</f>
        <v>0</v>
      </c>
      <c r="AS15" s="28">
        <f>COUNTIF(算数!AV22,1)*算数!$AV$10</f>
        <v>0</v>
      </c>
      <c r="AT15" s="29">
        <f>COUNTIF(算数!AW22,1)*算数!$AW$10</f>
        <v>0</v>
      </c>
      <c r="AU15" s="42">
        <f>COUNTIF(算数!AX22,1)*算数!$AX$10</f>
        <v>0</v>
      </c>
      <c r="AV15" s="28">
        <f>COUNTIF(算数!AY22,1)*算数!$AY$10</f>
        <v>0</v>
      </c>
      <c r="AW15" s="28">
        <f>COUNTIF(算数!AZ22,1)*算数!$AZ$10</f>
        <v>0</v>
      </c>
      <c r="AX15" s="28">
        <f>COUNTIF(算数!BA22,1)*算数!$BA$10</f>
        <v>0</v>
      </c>
      <c r="AY15" s="28">
        <f>COUNTIF(算数!BB22,1)*算数!$BB$10</f>
        <v>0</v>
      </c>
      <c r="AZ15" s="247">
        <f t="shared" si="0"/>
        <v>0</v>
      </c>
      <c r="BA15" s="107"/>
      <c r="BC15" s="7" t="s">
        <v>65</v>
      </c>
      <c r="BD15" s="117">
        <f>算数!P58</f>
        <v>0</v>
      </c>
      <c r="BF15" s="7" t="s">
        <v>65</v>
      </c>
      <c r="BG15" s="656">
        <v>71</v>
      </c>
      <c r="BI15" s="336">
        <v>12</v>
      </c>
      <c r="BJ15" s="144">
        <v>9</v>
      </c>
      <c r="BK15" s="145"/>
      <c r="BL15" s="159" t="s">
        <v>256</v>
      </c>
      <c r="BM15" s="653" t="s">
        <v>257</v>
      </c>
    </row>
    <row r="16" spans="1:65" ht="50.25" customHeight="1">
      <c r="A16" s="94">
        <v>13</v>
      </c>
      <c r="B16" s="127">
        <f>COUNTIF(算数!E23,1)*算数!$E$10</f>
        <v>0</v>
      </c>
      <c r="C16" s="44">
        <f>COUNTIF(算数!F23,1)*算数!$F$10</f>
        <v>0</v>
      </c>
      <c r="D16" s="44">
        <f>COUNTIF(算数!G23,1)*算数!$G$10</f>
        <v>0</v>
      </c>
      <c r="E16" s="44">
        <f>COUNTIF(算数!H23,1)*算数!$H$10</f>
        <v>0</v>
      </c>
      <c r="F16" s="45">
        <f>COUNTIF(算数!I23,1)*算数!$I$10</f>
        <v>0</v>
      </c>
      <c r="G16" s="46">
        <f>COUNTIF(算数!J23,1)*算数!$J$10</f>
        <v>0</v>
      </c>
      <c r="H16" s="44">
        <f>COUNTIF(算数!K23,1)*算数!$K$10</f>
        <v>0</v>
      </c>
      <c r="I16" s="44">
        <f>COUNTIF(算数!L23,1)*算数!$L$10</f>
        <v>0</v>
      </c>
      <c r="J16" s="44">
        <f>COUNTIF(算数!M23,1)*算数!$M$10</f>
        <v>0</v>
      </c>
      <c r="K16" s="45">
        <f>COUNTIF(算数!N23,1)*算数!$N$10</f>
        <v>0</v>
      </c>
      <c r="L16" s="46">
        <f>COUNTIF(算数!O23,1)*算数!$O$10</f>
        <v>0</v>
      </c>
      <c r="M16" s="44">
        <f>COUNTIF(算数!P23,1)*算数!$P$10</f>
        <v>0</v>
      </c>
      <c r="N16" s="44">
        <f>COUNTIF(算数!Q23,1)*算数!$Q$10</f>
        <v>0</v>
      </c>
      <c r="O16" s="44">
        <f>COUNTIF(算数!R23,1)*算数!$R$10</f>
        <v>0</v>
      </c>
      <c r="P16" s="45">
        <f>COUNTIF(算数!S23,1)*算数!$S$10</f>
        <v>0</v>
      </c>
      <c r="Q16" s="46">
        <f>COUNTIF(算数!T23,1)*算数!$T$10</f>
        <v>0</v>
      </c>
      <c r="R16" s="44">
        <f>COUNTIF(算数!U23,1)*算数!$U$10</f>
        <v>0</v>
      </c>
      <c r="S16" s="44">
        <f>COUNTIF(算数!V23,1)*算数!$V$10</f>
        <v>0</v>
      </c>
      <c r="T16" s="44">
        <f>COUNTIF(算数!W23,1)*算数!$W$10</f>
        <v>0</v>
      </c>
      <c r="U16" s="45">
        <f>COUNTIF(算数!X23,1)*算数!$X$10</f>
        <v>0</v>
      </c>
      <c r="V16" s="46">
        <f>COUNTIF(算数!Y23,1)*算数!$Y$10</f>
        <v>0</v>
      </c>
      <c r="W16" s="44">
        <f>COUNTIF(算数!Z23,1)*算数!$Z$10</f>
        <v>0</v>
      </c>
      <c r="X16" s="44">
        <f>COUNTIF(算数!AA23,1)*算数!$AA$10</f>
        <v>0</v>
      </c>
      <c r="Y16" s="44">
        <f>COUNTIF(算数!AB23,1)*算数!$AB$10</f>
        <v>0</v>
      </c>
      <c r="Z16" s="146">
        <f>COUNTIF(算数!AC23,1)*算数!$AC$10</f>
        <v>0</v>
      </c>
      <c r="AA16" s="147">
        <f>COUNTIF(算数!AD23,1)*算数!$AD$10</f>
        <v>0</v>
      </c>
      <c r="AB16" s="44">
        <f>COUNTIF(算数!AE23,1)*算数!$AE$10</f>
        <v>0</v>
      </c>
      <c r="AC16" s="44">
        <f>COUNTIF(算数!AF23,1)*算数!$AF$10</f>
        <v>0</v>
      </c>
      <c r="AD16" s="44">
        <f>COUNTIF(算数!AG23,1)*算数!$AG$10</f>
        <v>0</v>
      </c>
      <c r="AE16" s="45">
        <f>COUNTIF(算数!AH23,1)*算数!$AH$10</f>
        <v>0</v>
      </c>
      <c r="AF16" s="46">
        <f>COUNTIF(算数!AI23,1)*算数!$AI$10</f>
        <v>0</v>
      </c>
      <c r="AG16" s="44">
        <f>COUNTIF(算数!AJ23,1)*算数!$AJ$10</f>
        <v>0</v>
      </c>
      <c r="AH16" s="44">
        <f>COUNTIF(算数!AK23,1)*算数!$AK$10</f>
        <v>0</v>
      </c>
      <c r="AI16" s="44">
        <f>COUNTIF(算数!AL23,1)*算数!$AL$10</f>
        <v>0</v>
      </c>
      <c r="AJ16" s="45">
        <f>COUNTIF(算数!AM23,1)*算数!$AM$10</f>
        <v>0</v>
      </c>
      <c r="AK16" s="46">
        <f>COUNTIF(算数!AN23,1)*算数!$AN$10</f>
        <v>0</v>
      </c>
      <c r="AL16" s="44">
        <f>COUNTIF(算数!AO23,1)*算数!$AO$10</f>
        <v>0</v>
      </c>
      <c r="AM16" s="44">
        <f>COUNTIF(算数!AP23,1)*算数!$AP$10</f>
        <v>0</v>
      </c>
      <c r="AN16" s="44">
        <f>COUNTIF(算数!AQ23,1)*算数!$AQ$10</f>
        <v>0</v>
      </c>
      <c r="AO16" s="45">
        <f>COUNTIF(算数!AR23,1)*算数!$AR$10</f>
        <v>0</v>
      </c>
      <c r="AP16" s="46">
        <f>COUNTIF(算数!AS23,1)*算数!$AS$10</f>
        <v>0</v>
      </c>
      <c r="AQ16" s="44">
        <f>COUNTIF(算数!AT23,1)*算数!$AT$10</f>
        <v>0</v>
      </c>
      <c r="AR16" s="44">
        <f>COUNTIF(算数!AU23,1)*算数!$AU$10</f>
        <v>0</v>
      </c>
      <c r="AS16" s="44">
        <f>COUNTIF(算数!AV23,1)*算数!$AV$10</f>
        <v>0</v>
      </c>
      <c r="AT16" s="45">
        <f>COUNTIF(算数!AW23,1)*算数!$AW$10</f>
        <v>0</v>
      </c>
      <c r="AU16" s="46">
        <f>COUNTIF(算数!AX23,1)*算数!$AX$10</f>
        <v>0</v>
      </c>
      <c r="AV16" s="44">
        <f>COUNTIF(算数!AY23,1)*算数!$AY$10</f>
        <v>0</v>
      </c>
      <c r="AW16" s="44">
        <f>COUNTIF(算数!AZ23,1)*算数!$AZ$10</f>
        <v>0</v>
      </c>
      <c r="AX16" s="44">
        <f>COUNTIF(算数!BA23,1)*算数!$BA$10</f>
        <v>0</v>
      </c>
      <c r="AY16" s="46">
        <f>COUNTIF(算数!BB23,1)*算数!$BB$10</f>
        <v>0</v>
      </c>
      <c r="AZ16" s="245">
        <f t="shared" si="0"/>
        <v>0</v>
      </c>
      <c r="BA16" s="107"/>
      <c r="BC16" s="7" t="s">
        <v>66</v>
      </c>
      <c r="BD16" s="117">
        <f>算数!Q58</f>
        <v>0</v>
      </c>
      <c r="BF16" s="7" t="s">
        <v>66</v>
      </c>
      <c r="BG16" s="656">
        <v>57.599999999999994</v>
      </c>
      <c r="BI16" s="336">
        <v>13</v>
      </c>
      <c r="BJ16" s="144">
        <v>10</v>
      </c>
      <c r="BK16" s="145" t="s">
        <v>240</v>
      </c>
      <c r="BL16" s="303" t="s">
        <v>189</v>
      </c>
      <c r="BM16" s="653" t="s">
        <v>258</v>
      </c>
    </row>
    <row r="17" spans="1:65" ht="50.25" customHeight="1" thickBot="1">
      <c r="A17" s="212">
        <v>14</v>
      </c>
      <c r="B17" s="31">
        <f>COUNTIF(算数!E24,1)*算数!$E$10</f>
        <v>0</v>
      </c>
      <c r="C17" s="32">
        <f>COUNTIF(算数!F24,1)*算数!$F$10</f>
        <v>0</v>
      </c>
      <c r="D17" s="32">
        <f>COUNTIF(算数!G24,1)*算数!$G$10</f>
        <v>0</v>
      </c>
      <c r="E17" s="32">
        <f>COUNTIF(算数!H24,1)*算数!$H$10</f>
        <v>0</v>
      </c>
      <c r="F17" s="35">
        <f>COUNTIF(算数!I24,1)*算数!$I$10</f>
        <v>0</v>
      </c>
      <c r="G17" s="31">
        <f>COUNTIF(算数!J24,1)*算数!$J$10</f>
        <v>0</v>
      </c>
      <c r="H17" s="32">
        <f>COUNTIF(算数!K24,1)*算数!$K$10</f>
        <v>0</v>
      </c>
      <c r="I17" s="32">
        <f>COUNTIF(算数!L24,1)*算数!$L$10</f>
        <v>0</v>
      </c>
      <c r="J17" s="32">
        <f>COUNTIF(算数!M24,1)*算数!$M$10</f>
        <v>0</v>
      </c>
      <c r="K17" s="33">
        <f>COUNTIF(算数!N24,1)*算数!$N$10</f>
        <v>0</v>
      </c>
      <c r="L17" s="34">
        <f>COUNTIF(算数!O24,1)*算数!$O$10</f>
        <v>0</v>
      </c>
      <c r="M17" s="32">
        <f>COUNTIF(算数!P24,1)*算数!$P$10</f>
        <v>0</v>
      </c>
      <c r="N17" s="32">
        <f>COUNTIF(算数!Q24,1)*算数!$Q$10</f>
        <v>0</v>
      </c>
      <c r="O17" s="32">
        <f>COUNTIF(算数!R24,1)*算数!$R$10</f>
        <v>0</v>
      </c>
      <c r="P17" s="33">
        <f>COUNTIF(算数!S24,1)*算数!$S$10</f>
        <v>0</v>
      </c>
      <c r="Q17" s="31">
        <f>COUNTIF(算数!T24,1)*算数!$T$10</f>
        <v>0</v>
      </c>
      <c r="R17" s="32">
        <f>COUNTIF(算数!U24,1)*算数!$U$10</f>
        <v>0</v>
      </c>
      <c r="S17" s="32">
        <f>COUNTIF(算数!V24,1)*算数!$V$10</f>
        <v>0</v>
      </c>
      <c r="T17" s="32">
        <f>COUNTIF(算数!W24,1)*算数!$W$10</f>
        <v>0</v>
      </c>
      <c r="U17" s="33">
        <f>COUNTIF(算数!X24,1)*算数!$X$10</f>
        <v>0</v>
      </c>
      <c r="V17" s="31">
        <f>COUNTIF(算数!Y24,1)*算数!$Y$10</f>
        <v>0</v>
      </c>
      <c r="W17" s="32">
        <f>COUNTIF(算数!Z24,1)*算数!$Z$10</f>
        <v>0</v>
      </c>
      <c r="X17" s="32">
        <f>COUNTIF(算数!AA24,1)*算数!$AA$10</f>
        <v>0</v>
      </c>
      <c r="Y17" s="32">
        <f>COUNTIF(算数!AB24,1)*算数!$AB$10</f>
        <v>0</v>
      </c>
      <c r="Z17" s="35">
        <f>COUNTIF(算数!AC24,1)*算数!$AC$10</f>
        <v>0</v>
      </c>
      <c r="AA17" s="31">
        <f>COUNTIF(算数!AD24,1)*算数!$AD$10</f>
        <v>0</v>
      </c>
      <c r="AB17" s="32">
        <f>COUNTIF(算数!AE24,1)*算数!$AE$10</f>
        <v>0</v>
      </c>
      <c r="AC17" s="32">
        <f>COUNTIF(算数!AF24,1)*算数!$AF$10</f>
        <v>0</v>
      </c>
      <c r="AD17" s="32">
        <f>COUNTIF(算数!AG24,1)*算数!$AG$10</f>
        <v>0</v>
      </c>
      <c r="AE17" s="33">
        <f>COUNTIF(算数!AH24,1)*算数!$AH$10</f>
        <v>0</v>
      </c>
      <c r="AF17" s="34">
        <f>COUNTIF(算数!AI24,1)*算数!$AI$10</f>
        <v>0</v>
      </c>
      <c r="AG17" s="28">
        <f>COUNTIF(算数!AJ24,1)*算数!$AJ$10</f>
        <v>0</v>
      </c>
      <c r="AH17" s="28">
        <f>COUNTIF(算数!AK24,1)*算数!$AK$10</f>
        <v>0</v>
      </c>
      <c r="AI17" s="28">
        <f>COUNTIF(算数!AL24,1)*算数!$AL$10</f>
        <v>0</v>
      </c>
      <c r="AJ17" s="29">
        <f>COUNTIF(算数!AM24,1)*算数!$AM$10</f>
        <v>0</v>
      </c>
      <c r="AK17" s="42">
        <f>COUNTIF(算数!AN24,1)*算数!$AN$10</f>
        <v>0</v>
      </c>
      <c r="AL17" s="28">
        <f>COUNTIF(算数!AO24,1)*算数!$AO$10</f>
        <v>0</v>
      </c>
      <c r="AM17" s="28">
        <f>COUNTIF(算数!AP24,1)*算数!$AP$10</f>
        <v>0</v>
      </c>
      <c r="AN17" s="28">
        <f>COUNTIF(算数!AQ24,1)*算数!$AQ$10</f>
        <v>0</v>
      </c>
      <c r="AO17" s="43">
        <f>COUNTIF(算数!AR24,1)*算数!$AR$10</f>
        <v>0</v>
      </c>
      <c r="AP17" s="30">
        <f>COUNTIF(算数!AS24,1)*算数!$AS$10</f>
        <v>0</v>
      </c>
      <c r="AQ17" s="28">
        <f>COUNTIF(算数!AT24,1)*算数!$AT$10</f>
        <v>0</v>
      </c>
      <c r="AR17" s="28">
        <f>COUNTIF(算数!AU24,1)*算数!$AU$10</f>
        <v>0</v>
      </c>
      <c r="AS17" s="28">
        <f>COUNTIF(算数!AV24,1)*算数!$AV$10</f>
        <v>0</v>
      </c>
      <c r="AT17" s="29">
        <f>COUNTIF(算数!AW24,1)*算数!$AW$10</f>
        <v>0</v>
      </c>
      <c r="AU17" s="42">
        <f>COUNTIF(算数!AX24,1)*算数!$AX$10</f>
        <v>0</v>
      </c>
      <c r="AV17" s="28">
        <f>COUNTIF(算数!AY24,1)*算数!$AY$10</f>
        <v>0</v>
      </c>
      <c r="AW17" s="28">
        <f>COUNTIF(算数!AZ24,1)*算数!$AZ$10</f>
        <v>0</v>
      </c>
      <c r="AX17" s="28">
        <f>COUNTIF(算数!BA24,1)*算数!$BA$10</f>
        <v>0</v>
      </c>
      <c r="AY17" s="28">
        <f>COUNTIF(算数!BB24,1)*算数!$BB$10</f>
        <v>0</v>
      </c>
      <c r="AZ17" s="246">
        <f t="shared" si="0"/>
        <v>0</v>
      </c>
      <c r="BA17" s="107"/>
      <c r="BC17" s="7" t="s">
        <v>67</v>
      </c>
      <c r="BD17" s="117">
        <f>算数!R58</f>
        <v>0</v>
      </c>
      <c r="BF17" s="7" t="s">
        <v>67</v>
      </c>
      <c r="BG17" s="656">
        <v>73</v>
      </c>
      <c r="BI17" s="336">
        <v>14</v>
      </c>
      <c r="BJ17" s="266">
        <v>10</v>
      </c>
      <c r="BK17" s="301" t="s">
        <v>259</v>
      </c>
      <c r="BL17" s="303" t="s">
        <v>189</v>
      </c>
      <c r="BM17" s="652" t="s">
        <v>260</v>
      </c>
    </row>
    <row r="18" spans="1:65" ht="50.25" customHeight="1">
      <c r="A18" s="214">
        <v>15</v>
      </c>
      <c r="B18" s="36">
        <f>COUNTIF(算数!E25,1)*算数!$E$10</f>
        <v>0</v>
      </c>
      <c r="C18" s="37">
        <f>COUNTIF(算数!F25,1)*算数!$F$10</f>
        <v>0</v>
      </c>
      <c r="D18" s="37">
        <f>COUNTIF(算数!G25,1)*算数!$G$10</f>
        <v>0</v>
      </c>
      <c r="E18" s="37">
        <f>COUNTIF(算数!H25,1)*算数!$H$10</f>
        <v>0</v>
      </c>
      <c r="F18" s="40">
        <f>COUNTIF(算数!I25,1)*算数!$I$10</f>
        <v>0</v>
      </c>
      <c r="G18" s="36">
        <f>COUNTIF(算数!J25,1)*算数!$J$10</f>
        <v>0</v>
      </c>
      <c r="H18" s="37">
        <f>COUNTIF(算数!K25,1)*算数!$K$10</f>
        <v>0</v>
      </c>
      <c r="I18" s="37">
        <f>COUNTIF(算数!L25,1)*算数!$L$10</f>
        <v>0</v>
      </c>
      <c r="J18" s="37">
        <f>COUNTIF(算数!M25,1)*算数!$M$10</f>
        <v>0</v>
      </c>
      <c r="K18" s="38">
        <f>COUNTIF(算数!N25,1)*算数!$N$10</f>
        <v>0</v>
      </c>
      <c r="L18" s="39">
        <f>COUNTIF(算数!O25,1)*算数!$O$10</f>
        <v>0</v>
      </c>
      <c r="M18" s="37">
        <f>COUNTIF(算数!P25,1)*算数!$P$10</f>
        <v>0</v>
      </c>
      <c r="N18" s="37">
        <f>COUNTIF(算数!Q25,1)*算数!$Q$10</f>
        <v>0</v>
      </c>
      <c r="O18" s="37">
        <f>COUNTIF(算数!R25,1)*算数!$R$10</f>
        <v>0</v>
      </c>
      <c r="P18" s="38">
        <f>COUNTIF(算数!S25,1)*算数!$S$10</f>
        <v>0</v>
      </c>
      <c r="Q18" s="36">
        <f>COUNTIF(算数!T25,1)*算数!$T$10</f>
        <v>0</v>
      </c>
      <c r="R18" s="37">
        <f>COUNTIF(算数!U25,1)*算数!$U$10</f>
        <v>0</v>
      </c>
      <c r="S18" s="37">
        <f>COUNTIF(算数!V25,1)*算数!$V$10</f>
        <v>0</v>
      </c>
      <c r="T18" s="37">
        <f>COUNTIF(算数!W25,1)*算数!$W$10</f>
        <v>0</v>
      </c>
      <c r="U18" s="38">
        <f>COUNTIF(算数!X25,1)*算数!$X$10</f>
        <v>0</v>
      </c>
      <c r="V18" s="36">
        <f>COUNTIF(算数!Y25,1)*算数!$Y$10</f>
        <v>0</v>
      </c>
      <c r="W18" s="37">
        <f>COUNTIF(算数!Z25,1)*算数!$Z$10</f>
        <v>0</v>
      </c>
      <c r="X18" s="37">
        <f>COUNTIF(算数!AA25,1)*算数!$AA$10</f>
        <v>0</v>
      </c>
      <c r="Y18" s="37">
        <f>COUNTIF(算数!AB25,1)*算数!$AB$10</f>
        <v>0</v>
      </c>
      <c r="Z18" s="40">
        <f>COUNTIF(算数!AC25,1)*算数!$AC$10</f>
        <v>0</v>
      </c>
      <c r="AA18" s="36">
        <f>COUNTIF(算数!AD25,1)*算数!$AD$10</f>
        <v>0</v>
      </c>
      <c r="AB18" s="37">
        <f>COUNTIF(算数!AE25,1)*算数!$AE$10</f>
        <v>0</v>
      </c>
      <c r="AC18" s="37">
        <f>COUNTIF(算数!AF25,1)*算数!$AF$10</f>
        <v>0</v>
      </c>
      <c r="AD18" s="37">
        <f>COUNTIF(算数!AG25,1)*算数!$AG$10</f>
        <v>0</v>
      </c>
      <c r="AE18" s="38">
        <f>COUNTIF(算数!AH25,1)*算数!$AH$10</f>
        <v>0</v>
      </c>
      <c r="AF18" s="39">
        <f>COUNTIF(算数!AI25,1)*算数!$AI$10</f>
        <v>0</v>
      </c>
      <c r="AG18" s="37">
        <f>COUNTIF(算数!AJ25,1)*算数!$AJ$10</f>
        <v>0</v>
      </c>
      <c r="AH18" s="37">
        <f>COUNTIF(算数!AK25,1)*算数!$AK$10</f>
        <v>0</v>
      </c>
      <c r="AI18" s="37">
        <f>COUNTIF(算数!AL25,1)*算数!$AL$10</f>
        <v>0</v>
      </c>
      <c r="AJ18" s="40">
        <f>COUNTIF(算数!AM25,1)*算数!$AM$10</f>
        <v>0</v>
      </c>
      <c r="AK18" s="36">
        <f>COUNTIF(算数!AN25,1)*算数!$AN$10</f>
        <v>0</v>
      </c>
      <c r="AL18" s="37">
        <f>COUNTIF(算数!AO25,1)*算数!$AO$10</f>
        <v>0</v>
      </c>
      <c r="AM18" s="37">
        <f>COUNTIF(算数!AP25,1)*算数!$AP$10</f>
        <v>0</v>
      </c>
      <c r="AN18" s="37">
        <f>COUNTIF(算数!AQ25,1)*算数!$AQ$10</f>
        <v>0</v>
      </c>
      <c r="AO18" s="38">
        <f>COUNTIF(算数!AR25,1)*算数!$AR$10</f>
        <v>0</v>
      </c>
      <c r="AP18" s="39">
        <f>COUNTIF(算数!AS25,1)*算数!$AS$10</f>
        <v>0</v>
      </c>
      <c r="AQ18" s="37">
        <f>COUNTIF(算数!AT25,1)*算数!$AT$10</f>
        <v>0</v>
      </c>
      <c r="AR18" s="37">
        <f>COUNTIF(算数!AU25,1)*算数!$AU$10</f>
        <v>0</v>
      </c>
      <c r="AS18" s="37">
        <f>COUNTIF(算数!AV25,1)*算数!$AV$10</f>
        <v>0</v>
      </c>
      <c r="AT18" s="40">
        <f>COUNTIF(算数!AW25,1)*算数!$AW$10</f>
        <v>0</v>
      </c>
      <c r="AU18" s="36">
        <f>COUNTIF(算数!AX25,1)*算数!$AX$10</f>
        <v>0</v>
      </c>
      <c r="AV18" s="37">
        <f>COUNTIF(算数!AY25,1)*算数!$AY$10</f>
        <v>0</v>
      </c>
      <c r="AW18" s="37">
        <f>COUNTIF(算数!AZ25,1)*算数!$AZ$10</f>
        <v>0</v>
      </c>
      <c r="AX18" s="37">
        <f>COUNTIF(算数!BA25,1)*算数!$BA$10</f>
        <v>0</v>
      </c>
      <c r="AY18" s="37">
        <f>COUNTIF(算数!BB25,1)*算数!$BB$10</f>
        <v>0</v>
      </c>
      <c r="AZ18" s="244">
        <f t="shared" si="0"/>
        <v>0</v>
      </c>
      <c r="BA18" s="107"/>
      <c r="BC18" s="7" t="s">
        <v>68</v>
      </c>
      <c r="BD18" s="117">
        <f>算数!S58</f>
        <v>0</v>
      </c>
      <c r="BF18" s="7" t="s">
        <v>68</v>
      </c>
      <c r="BG18" s="656">
        <v>71.099999999999994</v>
      </c>
      <c r="BI18" s="336">
        <v>15</v>
      </c>
      <c r="BJ18" s="266">
        <v>10</v>
      </c>
      <c r="BK18" s="268" t="s">
        <v>261</v>
      </c>
      <c r="BL18" s="303" t="s">
        <v>189</v>
      </c>
      <c r="BM18" s="652" t="s">
        <v>260</v>
      </c>
    </row>
    <row r="19" spans="1:65" ht="50.25" customHeight="1" thickBot="1">
      <c r="A19" s="216">
        <v>16</v>
      </c>
      <c r="B19" s="128">
        <f>COUNTIF(算数!E26,1)*算数!$E$10</f>
        <v>0</v>
      </c>
      <c r="C19" s="120">
        <f>COUNTIF(算数!F26,1)*算数!$F$10</f>
        <v>0</v>
      </c>
      <c r="D19" s="120">
        <f>COUNTIF(算数!G26,1)*算数!$G$10</f>
        <v>0</v>
      </c>
      <c r="E19" s="120">
        <f>COUNTIF(算数!H26,1)*算数!$H$10</f>
        <v>0</v>
      </c>
      <c r="F19" s="123">
        <f>COUNTIF(算数!I26,1)*算数!$I$10</f>
        <v>0</v>
      </c>
      <c r="G19" s="41">
        <f>COUNTIF(算数!J26,1)*算数!$J$10</f>
        <v>0</v>
      </c>
      <c r="H19" s="120">
        <f>COUNTIF(算数!K26,1)*算数!$K$10</f>
        <v>0</v>
      </c>
      <c r="I19" s="120">
        <f>COUNTIF(算数!L26,1)*算数!$L$10</f>
        <v>0</v>
      </c>
      <c r="J19" s="120">
        <f>COUNTIF(算数!M26,1)*算数!$M$10</f>
        <v>0</v>
      </c>
      <c r="K19" s="125">
        <f>COUNTIF(算数!N26,1)*算数!$N$10</f>
        <v>0</v>
      </c>
      <c r="L19" s="119">
        <f>COUNTIF(算数!O26,1)*算数!$O$10</f>
        <v>0</v>
      </c>
      <c r="M19" s="120">
        <f>COUNTIF(算数!P26,1)*算数!$P$10</f>
        <v>0</v>
      </c>
      <c r="N19" s="120">
        <f>COUNTIF(算数!Q26,1)*算数!$Q$10</f>
        <v>0</v>
      </c>
      <c r="O19" s="120">
        <f>COUNTIF(算数!R26,1)*算数!$R$10</f>
        <v>0</v>
      </c>
      <c r="P19" s="120">
        <f>COUNTIF(算数!S26,1)*算数!$S$10</f>
        <v>0</v>
      </c>
      <c r="Q19" s="41">
        <f>COUNTIF(算数!T26,1)*算数!$T$10</f>
        <v>0</v>
      </c>
      <c r="R19" s="120">
        <f>COUNTIF(算数!U26,1)*算数!$U$10</f>
        <v>0</v>
      </c>
      <c r="S19" s="120">
        <f>COUNTIF(算数!V26,1)*算数!$V$10</f>
        <v>0</v>
      </c>
      <c r="T19" s="120">
        <f>COUNTIF(算数!W26,1)*算数!$W$10</f>
        <v>0</v>
      </c>
      <c r="U19" s="124">
        <f>COUNTIF(算数!X26,1)*算数!$X$10</f>
        <v>0</v>
      </c>
      <c r="V19" s="41">
        <f>COUNTIF(算数!Y26,1)*算数!$Y$10</f>
        <v>0</v>
      </c>
      <c r="W19" s="120">
        <f>COUNTIF(算数!Z26,1)*算数!$Z$10</f>
        <v>0</v>
      </c>
      <c r="X19" s="120">
        <f>COUNTIF(算数!AA26,1)*算数!$AA$10</f>
        <v>0</v>
      </c>
      <c r="Y19" s="120">
        <f>COUNTIF(算数!AB26,1)*算数!$AB$10</f>
        <v>0</v>
      </c>
      <c r="Z19" s="123">
        <f>COUNTIF(算数!AC26,1)*算数!$AC$10</f>
        <v>0</v>
      </c>
      <c r="AA19" s="41">
        <f>COUNTIF(算数!AD26,1)*算数!$AD$10</f>
        <v>0</v>
      </c>
      <c r="AB19" s="120">
        <f>COUNTIF(算数!AE26,1)*算数!$AE$10</f>
        <v>0</v>
      </c>
      <c r="AC19" s="120">
        <f>COUNTIF(算数!AF26,1)*算数!$AF$10</f>
        <v>0</v>
      </c>
      <c r="AD19" s="120">
        <f>COUNTIF(算数!AG26,1)*算数!$AG$10</f>
        <v>0</v>
      </c>
      <c r="AE19" s="124">
        <f>COUNTIF(算数!AH26,1)*算数!$AH$10</f>
        <v>0</v>
      </c>
      <c r="AF19" s="119">
        <f>COUNTIF(算数!AI26,1)*算数!$AI$10</f>
        <v>0</v>
      </c>
      <c r="AG19" s="28">
        <f>COUNTIF(算数!AJ26,1)*算数!$AJ$10</f>
        <v>0</v>
      </c>
      <c r="AH19" s="28">
        <f>COUNTIF(算数!AK26,1)*算数!$AK$10</f>
        <v>0</v>
      </c>
      <c r="AI19" s="28">
        <f>COUNTIF(算数!AL26,1)*算数!$AL$10</f>
        <v>0</v>
      </c>
      <c r="AJ19" s="29">
        <f>COUNTIF(算数!AM26,1)*算数!$AM$10</f>
        <v>0</v>
      </c>
      <c r="AK19" s="42">
        <f>COUNTIF(算数!AN26,1)*算数!$AN$10</f>
        <v>0</v>
      </c>
      <c r="AL19" s="28">
        <f>COUNTIF(算数!AO26,1)*算数!$AO$10</f>
        <v>0</v>
      </c>
      <c r="AM19" s="28">
        <f>COUNTIF(算数!AP26,1)*算数!$AP$10</f>
        <v>0</v>
      </c>
      <c r="AN19" s="28">
        <f>COUNTIF(算数!AQ26,1)*算数!$AQ$10</f>
        <v>0</v>
      </c>
      <c r="AO19" s="43">
        <f>COUNTIF(算数!AR26,1)*算数!$AR$10</f>
        <v>0</v>
      </c>
      <c r="AP19" s="30">
        <f>COUNTIF(算数!AS26,1)*算数!$AS$10</f>
        <v>0</v>
      </c>
      <c r="AQ19" s="28">
        <f>COUNTIF(算数!AT26,1)*算数!$AT$10</f>
        <v>0</v>
      </c>
      <c r="AR19" s="28">
        <f>COUNTIF(算数!AU26,1)*算数!$AU$10</f>
        <v>0</v>
      </c>
      <c r="AS19" s="28">
        <f>COUNTIF(算数!AV26,1)*算数!$AV$10</f>
        <v>0</v>
      </c>
      <c r="AT19" s="29">
        <f>COUNTIF(算数!AW26,1)*算数!$AW$10</f>
        <v>0</v>
      </c>
      <c r="AU19" s="42">
        <f>COUNTIF(算数!AX26,1)*算数!$AX$10</f>
        <v>0</v>
      </c>
      <c r="AV19" s="28">
        <f>COUNTIF(算数!AY26,1)*算数!$AY$10</f>
        <v>0</v>
      </c>
      <c r="AW19" s="28">
        <f>COUNTIF(算数!AZ26,1)*算数!$AZ$10</f>
        <v>0</v>
      </c>
      <c r="AX19" s="28">
        <f>COUNTIF(算数!BA26,1)*算数!$BA$10</f>
        <v>0</v>
      </c>
      <c r="AY19" s="28">
        <f>COUNTIF(算数!BB26,1)*算数!$BB$10</f>
        <v>0</v>
      </c>
      <c r="AZ19" s="245">
        <f t="shared" si="0"/>
        <v>0</v>
      </c>
      <c r="BA19" s="107"/>
      <c r="BC19" s="7" t="s">
        <v>69</v>
      </c>
      <c r="BD19" s="117">
        <f>算数!T58</f>
        <v>0</v>
      </c>
      <c r="BF19" s="7" t="s">
        <v>69</v>
      </c>
      <c r="BG19" s="656">
        <v>94.6</v>
      </c>
      <c r="BI19" s="336">
        <v>16</v>
      </c>
      <c r="BJ19" s="266">
        <v>11</v>
      </c>
      <c r="BK19" s="301" t="s">
        <v>240</v>
      </c>
      <c r="BL19" s="303" t="s">
        <v>256</v>
      </c>
      <c r="BM19" s="652" t="s">
        <v>262</v>
      </c>
    </row>
    <row r="20" spans="1:65" ht="50.25" customHeight="1">
      <c r="A20" s="94">
        <v>17</v>
      </c>
      <c r="B20" s="127">
        <f>COUNTIF(算数!E27,1)*算数!$E$10</f>
        <v>0</v>
      </c>
      <c r="C20" s="44">
        <f>COUNTIF(算数!F27,1)*算数!$F$10</f>
        <v>0</v>
      </c>
      <c r="D20" s="44">
        <f>COUNTIF(算数!G27,1)*算数!$G$10</f>
        <v>0</v>
      </c>
      <c r="E20" s="44">
        <f>COUNTIF(算数!H27,1)*算数!$H$10</f>
        <v>0</v>
      </c>
      <c r="F20" s="45">
        <f>COUNTIF(算数!I27,1)*算数!$I$10</f>
        <v>0</v>
      </c>
      <c r="G20" s="46">
        <f>COUNTIF(算数!J27,1)*算数!$J$10</f>
        <v>0</v>
      </c>
      <c r="H20" s="44">
        <f>COUNTIF(算数!K27,1)*算数!$K$10</f>
        <v>0</v>
      </c>
      <c r="I20" s="44">
        <f>COUNTIF(算数!L27,1)*算数!$L$10</f>
        <v>0</v>
      </c>
      <c r="J20" s="44">
        <f>COUNTIF(算数!M27,1)*算数!$M$10</f>
        <v>0</v>
      </c>
      <c r="K20" s="45">
        <f>COUNTIF(算数!N27,1)*算数!$N$10</f>
        <v>0</v>
      </c>
      <c r="L20" s="46">
        <f>COUNTIF(算数!O27,1)*算数!$O$10</f>
        <v>0</v>
      </c>
      <c r="M20" s="44">
        <f>COUNTIF(算数!P27,1)*算数!$P$10</f>
        <v>0</v>
      </c>
      <c r="N20" s="44">
        <f>COUNTIF(算数!Q27,1)*算数!$Q$10</f>
        <v>0</v>
      </c>
      <c r="O20" s="44">
        <f>COUNTIF(算数!R27,1)*算数!$R$10</f>
        <v>0</v>
      </c>
      <c r="P20" s="45">
        <f>COUNTIF(算数!S27,1)*算数!$S$10</f>
        <v>0</v>
      </c>
      <c r="Q20" s="46">
        <f>COUNTIF(算数!T27,1)*算数!$T$10</f>
        <v>0</v>
      </c>
      <c r="R20" s="44">
        <f>COUNTIF(算数!U27,1)*算数!$U$10</f>
        <v>0</v>
      </c>
      <c r="S20" s="44">
        <f>COUNTIF(算数!V27,1)*算数!$V$10</f>
        <v>0</v>
      </c>
      <c r="T20" s="44">
        <f>COUNTIF(算数!W27,1)*算数!$W$10</f>
        <v>0</v>
      </c>
      <c r="U20" s="45">
        <f>COUNTIF(算数!X27,1)*算数!$X$10</f>
        <v>0</v>
      </c>
      <c r="V20" s="46">
        <f>COUNTIF(算数!Y27,1)*算数!$Y$10</f>
        <v>0</v>
      </c>
      <c r="W20" s="44">
        <f>COUNTIF(算数!Z27,1)*算数!$Z$10</f>
        <v>0</v>
      </c>
      <c r="X20" s="44">
        <f>COUNTIF(算数!AA27,1)*算数!$AA$10</f>
        <v>0</v>
      </c>
      <c r="Y20" s="44">
        <f>COUNTIF(算数!AB27,1)*算数!$AB$10</f>
        <v>0</v>
      </c>
      <c r="Z20" s="146">
        <f>COUNTIF(算数!AC27,1)*算数!$AC$10</f>
        <v>0</v>
      </c>
      <c r="AA20" s="147">
        <f>COUNTIF(算数!AD27,1)*算数!$AD$10</f>
        <v>0</v>
      </c>
      <c r="AB20" s="44">
        <f>COUNTIF(算数!AE27,1)*算数!$AE$10</f>
        <v>0</v>
      </c>
      <c r="AC20" s="44">
        <f>COUNTIF(算数!AF27,1)*算数!$AF$10</f>
        <v>0</v>
      </c>
      <c r="AD20" s="44">
        <f>COUNTIF(算数!AG27,1)*算数!$AG$10</f>
        <v>0</v>
      </c>
      <c r="AE20" s="45">
        <f>COUNTIF(算数!AH27,1)*算数!$AH$10</f>
        <v>0</v>
      </c>
      <c r="AF20" s="46">
        <f>COUNTIF(算数!AI27,1)*算数!$AI$10</f>
        <v>0</v>
      </c>
      <c r="AG20" s="44">
        <f>COUNTIF(算数!AJ27,1)*算数!$AJ$10</f>
        <v>0</v>
      </c>
      <c r="AH20" s="44">
        <f>COUNTIF(算数!AK27,1)*算数!$AK$10</f>
        <v>0</v>
      </c>
      <c r="AI20" s="44">
        <f>COUNTIF(算数!AL27,1)*算数!$AL$10</f>
        <v>0</v>
      </c>
      <c r="AJ20" s="45">
        <f>COUNTIF(算数!AM27,1)*算数!$AM$10</f>
        <v>0</v>
      </c>
      <c r="AK20" s="46">
        <f>COUNTIF(算数!AN27,1)*算数!$AN$10</f>
        <v>0</v>
      </c>
      <c r="AL20" s="44">
        <f>COUNTIF(算数!AO27,1)*算数!$AO$10</f>
        <v>0</v>
      </c>
      <c r="AM20" s="44">
        <f>COUNTIF(算数!AP27,1)*算数!$AP$10</f>
        <v>0</v>
      </c>
      <c r="AN20" s="44">
        <f>COUNTIF(算数!AQ27,1)*算数!$AQ$10</f>
        <v>0</v>
      </c>
      <c r="AO20" s="45">
        <f>COUNTIF(算数!AR27,1)*算数!$AR$10</f>
        <v>0</v>
      </c>
      <c r="AP20" s="46">
        <f>COUNTIF(算数!AS27,1)*算数!$AS$10</f>
        <v>0</v>
      </c>
      <c r="AQ20" s="44">
        <f>COUNTIF(算数!AT27,1)*算数!$AT$10</f>
        <v>0</v>
      </c>
      <c r="AR20" s="44">
        <f>COUNTIF(算数!AU27,1)*算数!$AU$10</f>
        <v>0</v>
      </c>
      <c r="AS20" s="44">
        <f>COUNTIF(算数!AV27,1)*算数!$AV$10</f>
        <v>0</v>
      </c>
      <c r="AT20" s="45">
        <f>COUNTIF(算数!AW27,1)*算数!$AW$10</f>
        <v>0</v>
      </c>
      <c r="AU20" s="46">
        <f>COUNTIF(算数!AX27,1)*算数!$AX$10</f>
        <v>0</v>
      </c>
      <c r="AV20" s="44">
        <f>COUNTIF(算数!AY27,1)*算数!$AY$10</f>
        <v>0</v>
      </c>
      <c r="AW20" s="44">
        <f>COUNTIF(算数!AZ27,1)*算数!$AZ$10</f>
        <v>0</v>
      </c>
      <c r="AX20" s="44">
        <f>COUNTIF(算数!BA27,1)*算数!$BA$10</f>
        <v>0</v>
      </c>
      <c r="AY20" s="46">
        <f>COUNTIF(算数!BB27,1)*算数!$BB$10</f>
        <v>0</v>
      </c>
      <c r="AZ20" s="242">
        <f t="shared" si="0"/>
        <v>0</v>
      </c>
      <c r="BA20" s="107"/>
      <c r="BC20" s="7" t="s">
        <v>70</v>
      </c>
      <c r="BD20" s="117">
        <f>算数!U58</f>
        <v>0</v>
      </c>
      <c r="BF20" s="7" t="s">
        <v>70</v>
      </c>
      <c r="BG20" s="656">
        <v>65.8</v>
      </c>
      <c r="BI20" s="336">
        <v>17</v>
      </c>
      <c r="BJ20" s="266">
        <v>11</v>
      </c>
      <c r="BK20" s="268" t="s">
        <v>242</v>
      </c>
      <c r="BL20" s="303" t="s">
        <v>256</v>
      </c>
      <c r="BM20" s="653" t="s">
        <v>262</v>
      </c>
    </row>
    <row r="21" spans="1:65" ht="50.25" customHeight="1" thickBot="1">
      <c r="A21" s="212">
        <v>18</v>
      </c>
      <c r="B21" s="31">
        <f>COUNTIF(算数!E28,1)*算数!$E$10</f>
        <v>0</v>
      </c>
      <c r="C21" s="32">
        <f>COUNTIF(算数!F28,1)*算数!$F$10</f>
        <v>0</v>
      </c>
      <c r="D21" s="32">
        <f>COUNTIF(算数!G28,1)*算数!$G$10</f>
        <v>0</v>
      </c>
      <c r="E21" s="32">
        <f>COUNTIF(算数!H28,1)*算数!$H$10</f>
        <v>0</v>
      </c>
      <c r="F21" s="35">
        <f>COUNTIF(算数!I28,1)*算数!$I$10</f>
        <v>0</v>
      </c>
      <c r="G21" s="31">
        <f>COUNTIF(算数!J28,1)*算数!$J$10</f>
        <v>0</v>
      </c>
      <c r="H21" s="32">
        <f>COUNTIF(算数!K28,1)*算数!$K$10</f>
        <v>0</v>
      </c>
      <c r="I21" s="32">
        <f>COUNTIF(算数!L28,1)*算数!$L$10</f>
        <v>0</v>
      </c>
      <c r="J21" s="32">
        <f>COUNTIF(算数!M28,1)*算数!$M$10</f>
        <v>0</v>
      </c>
      <c r="K21" s="33">
        <f>COUNTIF(算数!N28,1)*算数!$N$10</f>
        <v>0</v>
      </c>
      <c r="L21" s="34">
        <f>COUNTIF(算数!O28,1)*算数!$O$10</f>
        <v>0</v>
      </c>
      <c r="M21" s="32">
        <f>COUNTIF(算数!P28,1)*算数!$P$10</f>
        <v>0</v>
      </c>
      <c r="N21" s="32">
        <f>COUNTIF(算数!Q28,1)*算数!$Q$10</f>
        <v>0</v>
      </c>
      <c r="O21" s="32">
        <f>COUNTIF(算数!R28,1)*算数!$R$10</f>
        <v>0</v>
      </c>
      <c r="P21" s="33">
        <f>COUNTIF(算数!S28,1)*算数!$S$10</f>
        <v>0</v>
      </c>
      <c r="Q21" s="31">
        <f>COUNTIF(算数!T28,1)*算数!$T$10</f>
        <v>0</v>
      </c>
      <c r="R21" s="32">
        <f>COUNTIF(算数!U28,1)*算数!$U$10</f>
        <v>0</v>
      </c>
      <c r="S21" s="32">
        <f>COUNTIF(算数!V28,1)*算数!$V$10</f>
        <v>0</v>
      </c>
      <c r="T21" s="32">
        <f>COUNTIF(算数!W28,1)*算数!$W$10</f>
        <v>0</v>
      </c>
      <c r="U21" s="33">
        <f>COUNTIF(算数!X28,1)*算数!$X$10</f>
        <v>0</v>
      </c>
      <c r="V21" s="31">
        <f>COUNTIF(算数!Y28,1)*算数!$Y$10</f>
        <v>0</v>
      </c>
      <c r="W21" s="32">
        <f>COUNTIF(算数!Z28,1)*算数!$Z$10</f>
        <v>0</v>
      </c>
      <c r="X21" s="32">
        <f>COUNTIF(算数!AA28,1)*算数!$AA$10</f>
        <v>0</v>
      </c>
      <c r="Y21" s="32">
        <f>COUNTIF(算数!AB28,1)*算数!$AB$10</f>
        <v>0</v>
      </c>
      <c r="Z21" s="35">
        <f>COUNTIF(算数!AC28,1)*算数!$AC$10</f>
        <v>0</v>
      </c>
      <c r="AA21" s="31">
        <f>COUNTIF(算数!AD28,1)*算数!$AD$10</f>
        <v>0</v>
      </c>
      <c r="AB21" s="32">
        <f>COUNTIF(算数!AE28,1)*算数!$AE$10</f>
        <v>0</v>
      </c>
      <c r="AC21" s="32">
        <f>COUNTIF(算数!AF28,1)*算数!$AF$10</f>
        <v>0</v>
      </c>
      <c r="AD21" s="32">
        <f>COUNTIF(算数!AG28,1)*算数!$AG$10</f>
        <v>0</v>
      </c>
      <c r="AE21" s="33">
        <f>COUNTIF(算数!AH28,1)*算数!$AH$10</f>
        <v>0</v>
      </c>
      <c r="AF21" s="34">
        <f>COUNTIF(算数!AI28,1)*算数!$AI$10</f>
        <v>0</v>
      </c>
      <c r="AG21" s="28">
        <f>COUNTIF(算数!AJ28,1)*算数!$AJ$10</f>
        <v>0</v>
      </c>
      <c r="AH21" s="28">
        <f>COUNTIF(算数!AK28,1)*算数!$AK$10</f>
        <v>0</v>
      </c>
      <c r="AI21" s="28">
        <f>COUNTIF(算数!AL28,1)*算数!$AL$10</f>
        <v>0</v>
      </c>
      <c r="AJ21" s="29">
        <f>COUNTIF(算数!AM28,1)*算数!$AM$10</f>
        <v>0</v>
      </c>
      <c r="AK21" s="42">
        <f>COUNTIF(算数!AN28,1)*算数!$AN$10</f>
        <v>0</v>
      </c>
      <c r="AL21" s="28">
        <f>COUNTIF(算数!AO28,1)*算数!$AO$10</f>
        <v>0</v>
      </c>
      <c r="AM21" s="28">
        <f>COUNTIF(算数!AP28,1)*算数!$AP$10</f>
        <v>0</v>
      </c>
      <c r="AN21" s="28">
        <f>COUNTIF(算数!AQ28,1)*算数!$AQ$10</f>
        <v>0</v>
      </c>
      <c r="AO21" s="43">
        <f>COUNTIF(算数!AR28,1)*算数!$AR$10</f>
        <v>0</v>
      </c>
      <c r="AP21" s="30">
        <f>COUNTIF(算数!AS28,1)*算数!$AS$10</f>
        <v>0</v>
      </c>
      <c r="AQ21" s="28">
        <f>COUNTIF(算数!AT28,1)*算数!$AT$10</f>
        <v>0</v>
      </c>
      <c r="AR21" s="28">
        <f>COUNTIF(算数!AU28,1)*算数!$AU$10</f>
        <v>0</v>
      </c>
      <c r="AS21" s="28">
        <f>COUNTIF(算数!AV28,1)*算数!$AV$10</f>
        <v>0</v>
      </c>
      <c r="AT21" s="29">
        <f>COUNTIF(算数!AW28,1)*算数!$AW$10</f>
        <v>0</v>
      </c>
      <c r="AU21" s="42">
        <f>COUNTIF(算数!AX28,1)*算数!$AX$10</f>
        <v>0</v>
      </c>
      <c r="AV21" s="28">
        <f>COUNTIF(算数!AY28,1)*算数!$AY$10</f>
        <v>0</v>
      </c>
      <c r="AW21" s="28">
        <f>COUNTIF(算数!AZ28,1)*算数!$AZ$10</f>
        <v>0</v>
      </c>
      <c r="AX21" s="28">
        <f>COUNTIF(算数!BA28,1)*算数!$BA$10</f>
        <v>0</v>
      </c>
      <c r="AY21" s="28">
        <f>COUNTIF(算数!BB28,1)*算数!$BB$10</f>
        <v>0</v>
      </c>
      <c r="AZ21" s="246">
        <f t="shared" si="0"/>
        <v>0</v>
      </c>
      <c r="BA21" s="107"/>
      <c r="BC21" s="8" t="s">
        <v>71</v>
      </c>
      <c r="BD21" s="117">
        <f>算数!V58</f>
        <v>0</v>
      </c>
      <c r="BF21" s="8" t="s">
        <v>71</v>
      </c>
      <c r="BG21" s="656">
        <v>48.4</v>
      </c>
      <c r="BI21" s="336">
        <v>18</v>
      </c>
      <c r="BJ21" s="266">
        <v>12</v>
      </c>
      <c r="BK21" s="268"/>
      <c r="BL21" s="303" t="s">
        <v>189</v>
      </c>
      <c r="BM21" s="653" t="s">
        <v>263</v>
      </c>
    </row>
    <row r="22" spans="1:65" ht="50.25" customHeight="1">
      <c r="A22" s="214">
        <v>19</v>
      </c>
      <c r="B22" s="36">
        <f>COUNTIF(算数!E29,1)*算数!$E$10</f>
        <v>0</v>
      </c>
      <c r="C22" s="37">
        <f>COUNTIF(算数!F29,1)*算数!$F$10</f>
        <v>0</v>
      </c>
      <c r="D22" s="37">
        <f>COUNTIF(算数!G29,1)*算数!$G$10</f>
        <v>0</v>
      </c>
      <c r="E22" s="37">
        <f>COUNTIF(算数!H29,1)*算数!$H$10</f>
        <v>0</v>
      </c>
      <c r="F22" s="40">
        <f>COUNTIF(算数!I29,1)*算数!$I$10</f>
        <v>0</v>
      </c>
      <c r="G22" s="36">
        <f>COUNTIF(算数!J29,1)*算数!$J$10</f>
        <v>0</v>
      </c>
      <c r="H22" s="37">
        <f>COUNTIF(算数!K29,1)*算数!$K$10</f>
        <v>0</v>
      </c>
      <c r="I22" s="37">
        <f>COUNTIF(算数!L29,1)*算数!$L$10</f>
        <v>0</v>
      </c>
      <c r="J22" s="37">
        <f>COUNTIF(算数!M29,1)*算数!$M$10</f>
        <v>0</v>
      </c>
      <c r="K22" s="38">
        <f>COUNTIF(算数!N29,1)*算数!$N$10</f>
        <v>0</v>
      </c>
      <c r="L22" s="39">
        <f>COUNTIF(算数!O29,1)*算数!$O$10</f>
        <v>0</v>
      </c>
      <c r="M22" s="37">
        <f>COUNTIF(算数!P29,1)*算数!$P$10</f>
        <v>0</v>
      </c>
      <c r="N22" s="37">
        <f>COUNTIF(算数!Q29,1)*算数!$Q$10</f>
        <v>0</v>
      </c>
      <c r="O22" s="37">
        <f>COUNTIF(算数!R29,1)*算数!$R$10</f>
        <v>0</v>
      </c>
      <c r="P22" s="38">
        <f>COUNTIF(算数!S29,1)*算数!$S$10</f>
        <v>0</v>
      </c>
      <c r="Q22" s="36">
        <f>COUNTIF(算数!T29,1)*算数!$T$10</f>
        <v>0</v>
      </c>
      <c r="R22" s="37">
        <f>COUNTIF(算数!U29,1)*算数!$U$10</f>
        <v>0</v>
      </c>
      <c r="S22" s="37">
        <f>COUNTIF(算数!V29,1)*算数!$V$10</f>
        <v>0</v>
      </c>
      <c r="T22" s="37">
        <f>COUNTIF(算数!W29,1)*算数!$W$10</f>
        <v>0</v>
      </c>
      <c r="U22" s="38">
        <f>COUNTIF(算数!X29,1)*算数!$X$10</f>
        <v>0</v>
      </c>
      <c r="V22" s="36">
        <f>COUNTIF(算数!Y29,1)*算数!$Y$10</f>
        <v>0</v>
      </c>
      <c r="W22" s="37">
        <f>COUNTIF(算数!Z29,1)*算数!$Z$10</f>
        <v>0</v>
      </c>
      <c r="X22" s="37">
        <f>COUNTIF(算数!AA29,1)*算数!$AA$10</f>
        <v>0</v>
      </c>
      <c r="Y22" s="37">
        <f>COUNTIF(算数!AB29,1)*算数!$AB$10</f>
        <v>0</v>
      </c>
      <c r="Z22" s="40">
        <f>COUNTIF(算数!AC29,1)*算数!$AC$10</f>
        <v>0</v>
      </c>
      <c r="AA22" s="36">
        <f>COUNTIF(算数!AD29,1)*算数!$AD$10</f>
        <v>0</v>
      </c>
      <c r="AB22" s="37">
        <f>COUNTIF(算数!AE29,1)*算数!$AE$10</f>
        <v>0</v>
      </c>
      <c r="AC22" s="37">
        <f>COUNTIF(算数!AF29,1)*算数!$AF$10</f>
        <v>0</v>
      </c>
      <c r="AD22" s="37">
        <f>COUNTIF(算数!AG29,1)*算数!$AG$10</f>
        <v>0</v>
      </c>
      <c r="AE22" s="38">
        <f>COUNTIF(算数!AH29,1)*算数!$AH$10</f>
        <v>0</v>
      </c>
      <c r="AF22" s="39">
        <f>COUNTIF(算数!AI29,1)*算数!$AI$10</f>
        <v>0</v>
      </c>
      <c r="AG22" s="37">
        <f>COUNTIF(算数!AJ29,1)*算数!$AJ$10</f>
        <v>0</v>
      </c>
      <c r="AH22" s="37">
        <f>COUNTIF(算数!AK29,1)*算数!$AK$10</f>
        <v>0</v>
      </c>
      <c r="AI22" s="37">
        <f>COUNTIF(算数!AL29,1)*算数!$AL$10</f>
        <v>0</v>
      </c>
      <c r="AJ22" s="40">
        <f>COUNTIF(算数!AM29,1)*算数!$AM$10</f>
        <v>0</v>
      </c>
      <c r="AK22" s="36">
        <f>COUNTIF(算数!AN29,1)*算数!$AN$10</f>
        <v>0</v>
      </c>
      <c r="AL22" s="37">
        <f>COUNTIF(算数!AO29,1)*算数!$AO$10</f>
        <v>0</v>
      </c>
      <c r="AM22" s="37">
        <f>COUNTIF(算数!AP29,1)*算数!$AP$10</f>
        <v>0</v>
      </c>
      <c r="AN22" s="37">
        <f>COUNTIF(算数!AQ29,1)*算数!$AQ$10</f>
        <v>0</v>
      </c>
      <c r="AO22" s="38">
        <f>COUNTIF(算数!AR29,1)*算数!$AR$10</f>
        <v>0</v>
      </c>
      <c r="AP22" s="39">
        <f>COUNTIF(算数!AS29,1)*算数!$AS$10</f>
        <v>0</v>
      </c>
      <c r="AQ22" s="37">
        <f>COUNTIF(算数!AT29,1)*算数!$AT$10</f>
        <v>0</v>
      </c>
      <c r="AR22" s="37">
        <f>COUNTIF(算数!AU29,1)*算数!$AU$10</f>
        <v>0</v>
      </c>
      <c r="AS22" s="37">
        <f>COUNTIF(算数!AV29,1)*算数!$AV$10</f>
        <v>0</v>
      </c>
      <c r="AT22" s="40">
        <f>COUNTIF(算数!AW29,1)*算数!$AW$10</f>
        <v>0</v>
      </c>
      <c r="AU22" s="36">
        <f>COUNTIF(算数!AX29,1)*算数!$AX$10</f>
        <v>0</v>
      </c>
      <c r="AV22" s="37">
        <f>COUNTIF(算数!AY29,1)*算数!$AY$10</f>
        <v>0</v>
      </c>
      <c r="AW22" s="37">
        <f>COUNTIF(算数!AZ29,1)*算数!$AZ$10</f>
        <v>0</v>
      </c>
      <c r="AX22" s="37">
        <f>COUNTIF(算数!BA29,1)*算数!$BA$10</f>
        <v>0</v>
      </c>
      <c r="AY22" s="37">
        <f>COUNTIF(算数!BB29,1)*算数!$BB$10</f>
        <v>0</v>
      </c>
      <c r="AZ22" s="245">
        <f t="shared" si="0"/>
        <v>0</v>
      </c>
      <c r="BA22" s="107"/>
      <c r="BC22" s="7" t="s">
        <v>72</v>
      </c>
      <c r="BD22" s="117">
        <f>算数!W58</f>
        <v>0</v>
      </c>
      <c r="BF22" s="7" t="s">
        <v>72</v>
      </c>
      <c r="BG22" s="656">
        <v>46.400000000000006</v>
      </c>
      <c r="BI22" s="336">
        <v>19</v>
      </c>
      <c r="BJ22" s="266">
        <v>12</v>
      </c>
      <c r="BK22" s="268"/>
      <c r="BL22" s="303" t="s">
        <v>189</v>
      </c>
      <c r="BM22" s="653" t="s">
        <v>263</v>
      </c>
    </row>
    <row r="23" spans="1:65" ht="50.25" customHeight="1" thickBot="1">
      <c r="A23" s="216">
        <v>20</v>
      </c>
      <c r="B23" s="128">
        <f>COUNTIF(算数!E30,1)*算数!$E$10</f>
        <v>0</v>
      </c>
      <c r="C23" s="120">
        <f>COUNTIF(算数!F30,1)*算数!$F$10</f>
        <v>0</v>
      </c>
      <c r="D23" s="120">
        <f>COUNTIF(算数!G30,1)*算数!$G$10</f>
        <v>0</v>
      </c>
      <c r="E23" s="120">
        <f>COUNTIF(算数!H30,1)*算数!$H$10</f>
        <v>0</v>
      </c>
      <c r="F23" s="123">
        <f>COUNTIF(算数!I30,1)*算数!$I$10</f>
        <v>0</v>
      </c>
      <c r="G23" s="41">
        <f>COUNTIF(算数!J30,1)*算数!$J$10</f>
        <v>0</v>
      </c>
      <c r="H23" s="120">
        <f>COUNTIF(算数!K30,1)*算数!$K$10</f>
        <v>0</v>
      </c>
      <c r="I23" s="120">
        <f>COUNTIF(算数!L30,1)*算数!$L$10</f>
        <v>0</v>
      </c>
      <c r="J23" s="120">
        <f>COUNTIF(算数!M30,1)*算数!$M$10</f>
        <v>0</v>
      </c>
      <c r="K23" s="125">
        <f>COUNTIF(算数!N30,1)*算数!$N$10</f>
        <v>0</v>
      </c>
      <c r="L23" s="119">
        <f>COUNTIF(算数!O30,1)*算数!$O$10</f>
        <v>0</v>
      </c>
      <c r="M23" s="120">
        <f>COUNTIF(算数!P30,1)*算数!$P$10</f>
        <v>0</v>
      </c>
      <c r="N23" s="120">
        <f>COUNTIF(算数!Q30,1)*算数!$Q$10</f>
        <v>0</v>
      </c>
      <c r="O23" s="120">
        <f>COUNTIF(算数!R30,1)*算数!$R$10</f>
        <v>0</v>
      </c>
      <c r="P23" s="120">
        <f>COUNTIF(算数!S30,1)*算数!$S$10</f>
        <v>0</v>
      </c>
      <c r="Q23" s="41">
        <f>COUNTIF(算数!T30,1)*算数!$T$10</f>
        <v>0</v>
      </c>
      <c r="R23" s="120">
        <f>COUNTIF(算数!U30,1)*算数!$U$10</f>
        <v>0</v>
      </c>
      <c r="S23" s="120">
        <f>COUNTIF(算数!V30,1)*算数!$V$10</f>
        <v>0</v>
      </c>
      <c r="T23" s="120">
        <f>COUNTIF(算数!W30,1)*算数!$W$10</f>
        <v>0</v>
      </c>
      <c r="U23" s="124">
        <f>COUNTIF(算数!X30,1)*算数!$X$10</f>
        <v>0</v>
      </c>
      <c r="V23" s="41">
        <f>COUNTIF(算数!Y30,1)*算数!$Y$10</f>
        <v>0</v>
      </c>
      <c r="W23" s="120">
        <f>COUNTIF(算数!Z30,1)*算数!$Z$10</f>
        <v>0</v>
      </c>
      <c r="X23" s="120">
        <f>COUNTIF(算数!AA30,1)*算数!$AA$10</f>
        <v>0</v>
      </c>
      <c r="Y23" s="120">
        <f>COUNTIF(算数!AB30,1)*算数!$AB$10</f>
        <v>0</v>
      </c>
      <c r="Z23" s="123">
        <f>COUNTIF(算数!AC30,1)*算数!$AC$10</f>
        <v>0</v>
      </c>
      <c r="AA23" s="41">
        <f>COUNTIF(算数!AD30,1)*算数!$AD$10</f>
        <v>0</v>
      </c>
      <c r="AB23" s="120">
        <f>COUNTIF(算数!AE30,1)*算数!$AE$10</f>
        <v>0</v>
      </c>
      <c r="AC23" s="120">
        <f>COUNTIF(算数!AF30,1)*算数!$AF$10</f>
        <v>0</v>
      </c>
      <c r="AD23" s="120">
        <f>COUNTIF(算数!AG30,1)*算数!$AG$10</f>
        <v>0</v>
      </c>
      <c r="AE23" s="124">
        <f>COUNTIF(算数!AH30,1)*算数!$AH$10</f>
        <v>0</v>
      </c>
      <c r="AF23" s="119">
        <f>COUNTIF(算数!AI30,1)*算数!$AI$10</f>
        <v>0</v>
      </c>
      <c r="AG23" s="28">
        <f>COUNTIF(算数!AJ30,1)*算数!$AJ$10</f>
        <v>0</v>
      </c>
      <c r="AH23" s="28">
        <f>COUNTIF(算数!AK30,1)*算数!$AK$10</f>
        <v>0</v>
      </c>
      <c r="AI23" s="28">
        <f>COUNTIF(算数!AL30,1)*算数!$AL$10</f>
        <v>0</v>
      </c>
      <c r="AJ23" s="29">
        <f>COUNTIF(算数!AM30,1)*算数!$AM$10</f>
        <v>0</v>
      </c>
      <c r="AK23" s="42">
        <f>COUNTIF(算数!AN30,1)*算数!$AN$10</f>
        <v>0</v>
      </c>
      <c r="AL23" s="28">
        <f>COUNTIF(算数!AO30,1)*算数!$AO$10</f>
        <v>0</v>
      </c>
      <c r="AM23" s="28">
        <f>COUNTIF(算数!AP30,1)*算数!$AP$10</f>
        <v>0</v>
      </c>
      <c r="AN23" s="28">
        <f>COUNTIF(算数!AQ30,1)*算数!$AQ$10</f>
        <v>0</v>
      </c>
      <c r="AO23" s="43">
        <f>COUNTIF(算数!AR30,1)*算数!$AR$10</f>
        <v>0</v>
      </c>
      <c r="AP23" s="30">
        <f>COUNTIF(算数!AS30,1)*算数!$AS$10</f>
        <v>0</v>
      </c>
      <c r="AQ23" s="28">
        <f>COUNTIF(算数!AT30,1)*算数!$AT$10</f>
        <v>0</v>
      </c>
      <c r="AR23" s="28">
        <f>COUNTIF(算数!AU30,1)*算数!$AU$10</f>
        <v>0</v>
      </c>
      <c r="AS23" s="28">
        <f>COUNTIF(算数!AV30,1)*算数!$AV$10</f>
        <v>0</v>
      </c>
      <c r="AT23" s="29">
        <f>COUNTIF(算数!AW30,1)*算数!$AW$10</f>
        <v>0</v>
      </c>
      <c r="AU23" s="42">
        <f>COUNTIF(算数!AX30,1)*算数!$AX$10</f>
        <v>0</v>
      </c>
      <c r="AV23" s="28">
        <f>COUNTIF(算数!AY30,1)*算数!$AY$10</f>
        <v>0</v>
      </c>
      <c r="AW23" s="28">
        <f>COUNTIF(算数!AZ30,1)*算数!$AZ$10</f>
        <v>0</v>
      </c>
      <c r="AX23" s="28">
        <f>COUNTIF(算数!BA30,1)*算数!$BA$10</f>
        <v>0</v>
      </c>
      <c r="AY23" s="28">
        <f>COUNTIF(算数!BB30,1)*算数!$BB$10</f>
        <v>0</v>
      </c>
      <c r="AZ23" s="247">
        <f t="shared" si="0"/>
        <v>0</v>
      </c>
      <c r="BA23" s="107"/>
      <c r="BC23" s="7" t="s">
        <v>73</v>
      </c>
      <c r="BD23" s="117">
        <f>算数!X58</f>
        <v>0</v>
      </c>
      <c r="BF23" s="7" t="s">
        <v>73</v>
      </c>
      <c r="BG23" s="656">
        <v>70.199999999999989</v>
      </c>
      <c r="BI23" s="336">
        <v>20</v>
      </c>
      <c r="BJ23" s="144">
        <v>13</v>
      </c>
      <c r="BK23" s="268" t="s">
        <v>240</v>
      </c>
      <c r="BL23" s="303" t="s">
        <v>264</v>
      </c>
      <c r="BM23" s="343" t="s">
        <v>265</v>
      </c>
    </row>
    <row r="24" spans="1:65" ht="50.25" customHeight="1">
      <c r="A24" s="94">
        <v>21</v>
      </c>
      <c r="B24" s="127">
        <f>COUNTIF(算数!E31,1)*算数!$E$10</f>
        <v>0</v>
      </c>
      <c r="C24" s="44">
        <f>COUNTIF(算数!F31,1)*算数!$F$10</f>
        <v>0</v>
      </c>
      <c r="D24" s="44">
        <f>COUNTIF(算数!G31,1)*算数!$G$10</f>
        <v>0</v>
      </c>
      <c r="E24" s="44">
        <f>COUNTIF(算数!H31,1)*算数!$H$10</f>
        <v>0</v>
      </c>
      <c r="F24" s="45">
        <f>COUNTIF(算数!I31,1)*算数!$I$10</f>
        <v>0</v>
      </c>
      <c r="G24" s="46">
        <f>COUNTIF(算数!J31,1)*算数!$J$10</f>
        <v>0</v>
      </c>
      <c r="H24" s="44">
        <f>COUNTIF(算数!K31,1)*算数!$K$10</f>
        <v>0</v>
      </c>
      <c r="I24" s="44">
        <f>COUNTIF(算数!L31,1)*算数!$L$10</f>
        <v>0</v>
      </c>
      <c r="J24" s="44">
        <f>COUNTIF(算数!M31,1)*算数!$M$10</f>
        <v>0</v>
      </c>
      <c r="K24" s="45">
        <f>COUNTIF(算数!N31,1)*算数!$N$10</f>
        <v>0</v>
      </c>
      <c r="L24" s="46">
        <f>COUNTIF(算数!O31,1)*算数!$O$10</f>
        <v>0</v>
      </c>
      <c r="M24" s="44">
        <f>COUNTIF(算数!P31,1)*算数!$P$10</f>
        <v>0</v>
      </c>
      <c r="N24" s="44">
        <f>COUNTIF(算数!Q31,1)*算数!$Q$10</f>
        <v>0</v>
      </c>
      <c r="O24" s="44">
        <f>COUNTIF(算数!R31,1)*算数!$R$10</f>
        <v>0</v>
      </c>
      <c r="P24" s="45">
        <f>COUNTIF(算数!S31,1)*算数!$S$10</f>
        <v>0</v>
      </c>
      <c r="Q24" s="46">
        <f>COUNTIF(算数!T31,1)*算数!$T$10</f>
        <v>0</v>
      </c>
      <c r="R24" s="44">
        <f>COUNTIF(算数!U31,1)*算数!$U$10</f>
        <v>0</v>
      </c>
      <c r="S24" s="44">
        <f>COUNTIF(算数!V31,1)*算数!$V$10</f>
        <v>0</v>
      </c>
      <c r="T24" s="44">
        <f>COUNTIF(算数!W31,1)*算数!$W$10</f>
        <v>0</v>
      </c>
      <c r="U24" s="45">
        <f>COUNTIF(算数!X31,1)*算数!$X$10</f>
        <v>0</v>
      </c>
      <c r="V24" s="46">
        <f>COUNTIF(算数!Y31,1)*算数!$Y$10</f>
        <v>0</v>
      </c>
      <c r="W24" s="44">
        <f>COUNTIF(算数!Z31,1)*算数!$Z$10</f>
        <v>0</v>
      </c>
      <c r="X24" s="44">
        <f>COUNTIF(算数!AA31,1)*算数!$AA$10</f>
        <v>0</v>
      </c>
      <c r="Y24" s="44">
        <f>COUNTIF(算数!AB31,1)*算数!$AB$10</f>
        <v>0</v>
      </c>
      <c r="Z24" s="146">
        <f>COUNTIF(算数!AC31,1)*算数!$AC$10</f>
        <v>0</v>
      </c>
      <c r="AA24" s="147">
        <f>COUNTIF(算数!AD31,1)*算数!$AD$10</f>
        <v>0</v>
      </c>
      <c r="AB24" s="44">
        <f>COUNTIF(算数!AE31,1)*算数!$AE$10</f>
        <v>0</v>
      </c>
      <c r="AC24" s="44">
        <f>COUNTIF(算数!AF31,1)*算数!$AF$10</f>
        <v>0</v>
      </c>
      <c r="AD24" s="44">
        <f>COUNTIF(算数!AG31,1)*算数!$AG$10</f>
        <v>0</v>
      </c>
      <c r="AE24" s="45">
        <f>COUNTIF(算数!AH31,1)*算数!$AH$10</f>
        <v>0</v>
      </c>
      <c r="AF24" s="46">
        <f>COUNTIF(算数!AI31,1)*算数!$AI$10</f>
        <v>0</v>
      </c>
      <c r="AG24" s="44">
        <f>COUNTIF(算数!AJ31,1)*算数!$AJ$10</f>
        <v>0</v>
      </c>
      <c r="AH24" s="44">
        <f>COUNTIF(算数!AK31,1)*算数!$AK$10</f>
        <v>0</v>
      </c>
      <c r="AI24" s="44">
        <f>COUNTIF(算数!AL31,1)*算数!$AL$10</f>
        <v>0</v>
      </c>
      <c r="AJ24" s="45">
        <f>COUNTIF(算数!AM31,1)*算数!$AM$10</f>
        <v>0</v>
      </c>
      <c r="AK24" s="46">
        <f>COUNTIF(算数!AN31,1)*算数!$AN$10</f>
        <v>0</v>
      </c>
      <c r="AL24" s="44">
        <f>COUNTIF(算数!AO31,1)*算数!$AO$10</f>
        <v>0</v>
      </c>
      <c r="AM24" s="44">
        <f>COUNTIF(算数!AP31,1)*算数!$AP$10</f>
        <v>0</v>
      </c>
      <c r="AN24" s="44">
        <f>COUNTIF(算数!AQ31,1)*算数!$AQ$10</f>
        <v>0</v>
      </c>
      <c r="AO24" s="45">
        <f>COUNTIF(算数!AR31,1)*算数!$AR$10</f>
        <v>0</v>
      </c>
      <c r="AP24" s="46">
        <f>COUNTIF(算数!AS31,1)*算数!$AS$10</f>
        <v>0</v>
      </c>
      <c r="AQ24" s="44">
        <f>COUNTIF(算数!AT31,1)*算数!$AT$10</f>
        <v>0</v>
      </c>
      <c r="AR24" s="44">
        <f>COUNTIF(算数!AU31,1)*算数!$AU$10</f>
        <v>0</v>
      </c>
      <c r="AS24" s="44">
        <f>COUNTIF(算数!AV31,1)*算数!$AV$10</f>
        <v>0</v>
      </c>
      <c r="AT24" s="45">
        <f>COUNTIF(算数!AW31,1)*算数!$AW$10</f>
        <v>0</v>
      </c>
      <c r="AU24" s="46">
        <f>COUNTIF(算数!AX31,1)*算数!$AX$10</f>
        <v>0</v>
      </c>
      <c r="AV24" s="44">
        <f>COUNTIF(算数!AY31,1)*算数!$AY$10</f>
        <v>0</v>
      </c>
      <c r="AW24" s="44">
        <f>COUNTIF(算数!AZ31,1)*算数!$AZ$10</f>
        <v>0</v>
      </c>
      <c r="AX24" s="44">
        <f>COUNTIF(算数!BA31,1)*算数!$BA$10</f>
        <v>0</v>
      </c>
      <c r="AY24" s="46">
        <f>COUNTIF(算数!BB31,1)*算数!$BB$10</f>
        <v>0</v>
      </c>
      <c r="AZ24" s="242">
        <f t="shared" si="0"/>
        <v>0</v>
      </c>
      <c r="BA24" s="107"/>
      <c r="BC24" s="7" t="s">
        <v>74</v>
      </c>
      <c r="BD24" s="117">
        <f>算数!Y58</f>
        <v>0</v>
      </c>
      <c r="BF24" s="7" t="s">
        <v>74</v>
      </c>
      <c r="BG24" s="656">
        <v>84.2</v>
      </c>
      <c r="BI24" s="336">
        <v>21</v>
      </c>
      <c r="BJ24" s="144">
        <v>13</v>
      </c>
      <c r="BK24" s="301" t="s">
        <v>240</v>
      </c>
      <c r="BL24" s="303" t="s">
        <v>264</v>
      </c>
      <c r="BM24" s="338" t="s">
        <v>265</v>
      </c>
    </row>
    <row r="25" spans="1:65" ht="50.25" customHeight="1" thickBot="1">
      <c r="A25" s="212">
        <v>22</v>
      </c>
      <c r="B25" s="31">
        <f>COUNTIF(算数!E32,1)*算数!$E$10</f>
        <v>0</v>
      </c>
      <c r="C25" s="32">
        <f>COUNTIF(算数!F32,1)*算数!$F$10</f>
        <v>0</v>
      </c>
      <c r="D25" s="32">
        <f>COUNTIF(算数!G32,1)*算数!$G$10</f>
        <v>0</v>
      </c>
      <c r="E25" s="32">
        <f>COUNTIF(算数!H32,1)*算数!$H$10</f>
        <v>0</v>
      </c>
      <c r="F25" s="35">
        <f>COUNTIF(算数!I32,1)*算数!$I$10</f>
        <v>0</v>
      </c>
      <c r="G25" s="31">
        <f>COUNTIF(算数!J32,1)*算数!$J$10</f>
        <v>0</v>
      </c>
      <c r="H25" s="32">
        <f>COUNTIF(算数!K32,1)*算数!$K$10</f>
        <v>0</v>
      </c>
      <c r="I25" s="32">
        <f>COUNTIF(算数!L32,1)*算数!$L$10</f>
        <v>0</v>
      </c>
      <c r="J25" s="32">
        <f>COUNTIF(算数!M32,1)*算数!$M$10</f>
        <v>0</v>
      </c>
      <c r="K25" s="33">
        <f>COUNTIF(算数!N32,1)*算数!$N$10</f>
        <v>0</v>
      </c>
      <c r="L25" s="34">
        <f>COUNTIF(算数!O32,1)*算数!$O$10</f>
        <v>0</v>
      </c>
      <c r="M25" s="32">
        <f>COUNTIF(算数!P32,1)*算数!$P$10</f>
        <v>0</v>
      </c>
      <c r="N25" s="32">
        <f>COUNTIF(算数!Q32,1)*算数!$Q$10</f>
        <v>0</v>
      </c>
      <c r="O25" s="32">
        <f>COUNTIF(算数!R32,1)*算数!$R$10</f>
        <v>0</v>
      </c>
      <c r="P25" s="33">
        <f>COUNTIF(算数!S32,1)*算数!$S$10</f>
        <v>0</v>
      </c>
      <c r="Q25" s="31">
        <f>COUNTIF(算数!T32,1)*算数!$T$10</f>
        <v>0</v>
      </c>
      <c r="R25" s="32">
        <f>COUNTIF(算数!U32,1)*算数!$U$10</f>
        <v>0</v>
      </c>
      <c r="S25" s="32">
        <f>COUNTIF(算数!V32,1)*算数!$V$10</f>
        <v>0</v>
      </c>
      <c r="T25" s="32">
        <f>COUNTIF(算数!W32,1)*算数!$W$10</f>
        <v>0</v>
      </c>
      <c r="U25" s="33">
        <f>COUNTIF(算数!X32,1)*算数!$X$10</f>
        <v>0</v>
      </c>
      <c r="V25" s="31">
        <f>COUNTIF(算数!Y32,1)*算数!$Y$10</f>
        <v>0</v>
      </c>
      <c r="W25" s="32">
        <f>COUNTIF(算数!Z32,1)*算数!$Z$10</f>
        <v>0</v>
      </c>
      <c r="X25" s="32">
        <f>COUNTIF(算数!AA32,1)*算数!$AA$10</f>
        <v>0</v>
      </c>
      <c r="Y25" s="32">
        <f>COUNTIF(算数!AB32,1)*算数!$AB$10</f>
        <v>0</v>
      </c>
      <c r="Z25" s="35">
        <f>COUNTIF(算数!AC32,1)*算数!$AC$10</f>
        <v>0</v>
      </c>
      <c r="AA25" s="31">
        <f>COUNTIF(算数!AD32,1)*算数!$AD$10</f>
        <v>0</v>
      </c>
      <c r="AB25" s="32">
        <f>COUNTIF(算数!AE32,1)*算数!$AE$10</f>
        <v>0</v>
      </c>
      <c r="AC25" s="32">
        <f>COUNTIF(算数!AF32,1)*算数!$AF$10</f>
        <v>0</v>
      </c>
      <c r="AD25" s="32">
        <f>COUNTIF(算数!AG32,1)*算数!$AG$10</f>
        <v>0</v>
      </c>
      <c r="AE25" s="33">
        <f>COUNTIF(算数!AH32,1)*算数!$AH$10</f>
        <v>0</v>
      </c>
      <c r="AF25" s="34">
        <f>COUNTIF(算数!AI32,1)*算数!$AI$10</f>
        <v>0</v>
      </c>
      <c r="AG25" s="28">
        <f>COUNTIF(算数!AJ32,1)*算数!$AJ$10</f>
        <v>0</v>
      </c>
      <c r="AH25" s="28">
        <f>COUNTIF(算数!AK32,1)*算数!$AK$10</f>
        <v>0</v>
      </c>
      <c r="AI25" s="28">
        <f>COUNTIF(算数!AL32,1)*算数!$AL$10</f>
        <v>0</v>
      </c>
      <c r="AJ25" s="29">
        <f>COUNTIF(算数!AM32,1)*算数!$AM$10</f>
        <v>0</v>
      </c>
      <c r="AK25" s="42">
        <f>COUNTIF(算数!AN32,1)*算数!$AN$10</f>
        <v>0</v>
      </c>
      <c r="AL25" s="28">
        <f>COUNTIF(算数!AO32,1)*算数!$AO$10</f>
        <v>0</v>
      </c>
      <c r="AM25" s="28">
        <f>COUNTIF(算数!AP32,1)*算数!$AP$10</f>
        <v>0</v>
      </c>
      <c r="AN25" s="28">
        <f>COUNTIF(算数!AQ32,1)*算数!$AQ$10</f>
        <v>0</v>
      </c>
      <c r="AO25" s="43">
        <f>COUNTIF(算数!AR32,1)*算数!$AR$10</f>
        <v>0</v>
      </c>
      <c r="AP25" s="30">
        <f>COUNTIF(算数!AS32,1)*算数!$AS$10</f>
        <v>0</v>
      </c>
      <c r="AQ25" s="28">
        <f>COUNTIF(算数!AT32,1)*算数!$AT$10</f>
        <v>0</v>
      </c>
      <c r="AR25" s="28">
        <f>COUNTIF(算数!AU32,1)*算数!$AU$10</f>
        <v>0</v>
      </c>
      <c r="AS25" s="28">
        <f>COUNTIF(算数!AV32,1)*算数!$AV$10</f>
        <v>0</v>
      </c>
      <c r="AT25" s="29">
        <f>COUNTIF(算数!AW32,1)*算数!$AW$10</f>
        <v>0</v>
      </c>
      <c r="AU25" s="42">
        <f>COUNTIF(算数!AX32,1)*算数!$AX$10</f>
        <v>0</v>
      </c>
      <c r="AV25" s="28">
        <f>COUNTIF(算数!AY32,1)*算数!$AY$10</f>
        <v>0</v>
      </c>
      <c r="AW25" s="28">
        <f>COUNTIF(算数!AZ32,1)*算数!$AZ$10</f>
        <v>0</v>
      </c>
      <c r="AX25" s="28">
        <f>COUNTIF(算数!BA32,1)*算数!$BA$10</f>
        <v>0</v>
      </c>
      <c r="AY25" s="28">
        <f>COUNTIF(算数!BB32,1)*算数!$BB$10</f>
        <v>0</v>
      </c>
      <c r="AZ25" s="245">
        <f t="shared" si="0"/>
        <v>0</v>
      </c>
      <c r="BA25" s="107"/>
      <c r="BC25" s="7" t="s">
        <v>75</v>
      </c>
      <c r="BD25" s="117">
        <f>算数!Z58</f>
        <v>0</v>
      </c>
      <c r="BF25" s="7" t="s">
        <v>75</v>
      </c>
      <c r="BG25" s="656">
        <v>74.8</v>
      </c>
      <c r="BI25" s="336">
        <v>22</v>
      </c>
      <c r="BJ25" s="144">
        <v>13</v>
      </c>
      <c r="BK25" s="268" t="s">
        <v>266</v>
      </c>
      <c r="BL25" s="159" t="s">
        <v>264</v>
      </c>
      <c r="BM25" s="652" t="s">
        <v>267</v>
      </c>
    </row>
    <row r="26" spans="1:65" ht="50.25" customHeight="1">
      <c r="A26" s="214">
        <v>23</v>
      </c>
      <c r="B26" s="36">
        <f>COUNTIF(算数!E33,1)*算数!$E$10</f>
        <v>0</v>
      </c>
      <c r="C26" s="37">
        <f>COUNTIF(算数!F33,1)*算数!$F$10</f>
        <v>0</v>
      </c>
      <c r="D26" s="37">
        <f>COUNTIF(算数!G33,1)*算数!$G$10</f>
        <v>0</v>
      </c>
      <c r="E26" s="37">
        <f>COUNTIF(算数!H33,1)*算数!$H$10</f>
        <v>0</v>
      </c>
      <c r="F26" s="40">
        <f>COUNTIF(算数!I33,1)*算数!$I$10</f>
        <v>0</v>
      </c>
      <c r="G26" s="36">
        <f>COUNTIF(算数!J33,1)*算数!$J$10</f>
        <v>0</v>
      </c>
      <c r="H26" s="37">
        <f>COUNTIF(算数!K33,1)*算数!$K$10</f>
        <v>0</v>
      </c>
      <c r="I26" s="37">
        <f>COUNTIF(算数!L33,1)*算数!$L$10</f>
        <v>0</v>
      </c>
      <c r="J26" s="37">
        <f>COUNTIF(算数!M33,1)*算数!$M$10</f>
        <v>0</v>
      </c>
      <c r="K26" s="38">
        <f>COUNTIF(算数!N33,1)*算数!$N$10</f>
        <v>0</v>
      </c>
      <c r="L26" s="39">
        <f>COUNTIF(算数!O33,1)*算数!$O$10</f>
        <v>0</v>
      </c>
      <c r="M26" s="37">
        <f>COUNTIF(算数!P33,1)*算数!$P$10</f>
        <v>0</v>
      </c>
      <c r="N26" s="37">
        <f>COUNTIF(算数!Q33,1)*算数!$Q$10</f>
        <v>0</v>
      </c>
      <c r="O26" s="37">
        <f>COUNTIF(算数!R33,1)*算数!$R$10</f>
        <v>0</v>
      </c>
      <c r="P26" s="38">
        <f>COUNTIF(算数!S33,1)*算数!$S$10</f>
        <v>0</v>
      </c>
      <c r="Q26" s="36">
        <f>COUNTIF(算数!T33,1)*算数!$T$10</f>
        <v>0</v>
      </c>
      <c r="R26" s="37">
        <f>COUNTIF(算数!U33,1)*算数!$U$10</f>
        <v>0</v>
      </c>
      <c r="S26" s="37">
        <f>COUNTIF(算数!V33,1)*算数!$V$10</f>
        <v>0</v>
      </c>
      <c r="T26" s="37">
        <f>COUNTIF(算数!W33,1)*算数!$W$10</f>
        <v>0</v>
      </c>
      <c r="U26" s="38">
        <f>COUNTIF(算数!X33,1)*算数!$X$10</f>
        <v>0</v>
      </c>
      <c r="V26" s="36">
        <f>COUNTIF(算数!Y33,1)*算数!$Y$10</f>
        <v>0</v>
      </c>
      <c r="W26" s="37">
        <f>COUNTIF(算数!Z33,1)*算数!$Z$10</f>
        <v>0</v>
      </c>
      <c r="X26" s="37">
        <f>COUNTIF(算数!AA33,1)*算数!$AA$10</f>
        <v>0</v>
      </c>
      <c r="Y26" s="37">
        <f>COUNTIF(算数!AB33,1)*算数!$AB$10</f>
        <v>0</v>
      </c>
      <c r="Z26" s="40">
        <f>COUNTIF(算数!AC33,1)*算数!$AC$10</f>
        <v>0</v>
      </c>
      <c r="AA26" s="36">
        <f>COUNTIF(算数!AD33,1)*算数!$AD$10</f>
        <v>0</v>
      </c>
      <c r="AB26" s="37">
        <f>COUNTIF(算数!AE33,1)*算数!$AE$10</f>
        <v>0</v>
      </c>
      <c r="AC26" s="37">
        <f>COUNTIF(算数!AF33,1)*算数!$AF$10</f>
        <v>0</v>
      </c>
      <c r="AD26" s="37">
        <f>COUNTIF(算数!AG33,1)*算数!$AG$10</f>
        <v>0</v>
      </c>
      <c r="AE26" s="38">
        <f>COUNTIF(算数!AH33,1)*算数!$AH$10</f>
        <v>0</v>
      </c>
      <c r="AF26" s="39">
        <f>COUNTIF(算数!AI33,1)*算数!$AI$10</f>
        <v>0</v>
      </c>
      <c r="AG26" s="37">
        <f>COUNTIF(算数!AJ33,1)*算数!$AJ$10</f>
        <v>0</v>
      </c>
      <c r="AH26" s="37">
        <f>COUNTIF(算数!AK33,1)*算数!$AK$10</f>
        <v>0</v>
      </c>
      <c r="AI26" s="37">
        <f>COUNTIF(算数!AL33,1)*算数!$AL$10</f>
        <v>0</v>
      </c>
      <c r="AJ26" s="40">
        <f>COUNTIF(算数!AM33,1)*算数!$AM$10</f>
        <v>0</v>
      </c>
      <c r="AK26" s="36">
        <f>COUNTIF(算数!AN33,1)*算数!$AN$10</f>
        <v>0</v>
      </c>
      <c r="AL26" s="37">
        <f>COUNTIF(算数!AO33,1)*算数!$AO$10</f>
        <v>0</v>
      </c>
      <c r="AM26" s="37">
        <f>COUNTIF(算数!AP33,1)*算数!$AP$10</f>
        <v>0</v>
      </c>
      <c r="AN26" s="37">
        <f>COUNTIF(算数!AQ33,1)*算数!$AQ$10</f>
        <v>0</v>
      </c>
      <c r="AO26" s="38">
        <f>COUNTIF(算数!AR33,1)*算数!$AR$10</f>
        <v>0</v>
      </c>
      <c r="AP26" s="39">
        <f>COUNTIF(算数!AS33,1)*算数!$AS$10</f>
        <v>0</v>
      </c>
      <c r="AQ26" s="37">
        <f>COUNTIF(算数!AT33,1)*算数!$AT$10</f>
        <v>0</v>
      </c>
      <c r="AR26" s="37">
        <f>COUNTIF(算数!AU33,1)*算数!$AU$10</f>
        <v>0</v>
      </c>
      <c r="AS26" s="37">
        <f>COUNTIF(算数!AV33,1)*算数!$AV$10</f>
        <v>0</v>
      </c>
      <c r="AT26" s="40">
        <f>COUNTIF(算数!AW33,1)*算数!$AW$10</f>
        <v>0</v>
      </c>
      <c r="AU26" s="36">
        <f>COUNTIF(算数!AX33,1)*算数!$AX$10</f>
        <v>0</v>
      </c>
      <c r="AV26" s="37">
        <f>COUNTIF(算数!AY33,1)*算数!$AY$10</f>
        <v>0</v>
      </c>
      <c r="AW26" s="37">
        <f>COUNTIF(算数!AZ33,1)*算数!$AZ$10</f>
        <v>0</v>
      </c>
      <c r="AX26" s="37">
        <f>COUNTIF(算数!BA33,1)*算数!$BA$10</f>
        <v>0</v>
      </c>
      <c r="AY26" s="37">
        <f>COUNTIF(算数!BB33,1)*算数!$BB$10</f>
        <v>0</v>
      </c>
      <c r="AZ26" s="244">
        <f t="shared" si="0"/>
        <v>0</v>
      </c>
      <c r="BA26" s="107"/>
      <c r="BC26" s="7" t="s">
        <v>76</v>
      </c>
      <c r="BD26" s="117">
        <f>算数!AA58</f>
        <v>0</v>
      </c>
      <c r="BF26" s="7" t="s">
        <v>76</v>
      </c>
      <c r="BG26" s="656">
        <v>51.800000000000004</v>
      </c>
      <c r="BI26" s="336">
        <v>23</v>
      </c>
      <c r="BJ26" s="144">
        <v>14</v>
      </c>
      <c r="BK26" s="268" t="s">
        <v>240</v>
      </c>
      <c r="BL26" s="303" t="s">
        <v>189</v>
      </c>
      <c r="BM26" s="653" t="s">
        <v>268</v>
      </c>
    </row>
    <row r="27" spans="1:65" ht="50.25" customHeight="1" thickBot="1">
      <c r="A27" s="216">
        <v>24</v>
      </c>
      <c r="B27" s="128">
        <f>COUNTIF(算数!E34,1)*算数!$E$10</f>
        <v>0</v>
      </c>
      <c r="C27" s="120">
        <f>COUNTIF(算数!F34,1)*算数!$F$10</f>
        <v>0</v>
      </c>
      <c r="D27" s="120">
        <f>COUNTIF(算数!G34,1)*算数!$G$10</f>
        <v>0</v>
      </c>
      <c r="E27" s="120">
        <f>COUNTIF(算数!H34,1)*算数!$H$10</f>
        <v>0</v>
      </c>
      <c r="F27" s="123">
        <f>COUNTIF(算数!I34,1)*算数!$I$10</f>
        <v>0</v>
      </c>
      <c r="G27" s="41">
        <f>COUNTIF(算数!J34,1)*算数!$J$10</f>
        <v>0</v>
      </c>
      <c r="H27" s="120">
        <f>COUNTIF(算数!K34,1)*算数!$K$10</f>
        <v>0</v>
      </c>
      <c r="I27" s="120">
        <f>COUNTIF(算数!L34,1)*算数!$L$10</f>
        <v>0</v>
      </c>
      <c r="J27" s="120">
        <f>COUNTIF(算数!M34,1)*算数!$M$10</f>
        <v>0</v>
      </c>
      <c r="K27" s="125">
        <f>COUNTIF(算数!N34,1)*算数!$N$10</f>
        <v>0</v>
      </c>
      <c r="L27" s="119">
        <f>COUNTIF(算数!O34,1)*算数!$O$10</f>
        <v>0</v>
      </c>
      <c r="M27" s="120">
        <f>COUNTIF(算数!P34,1)*算数!$P$10</f>
        <v>0</v>
      </c>
      <c r="N27" s="120">
        <f>COUNTIF(算数!Q34,1)*算数!$Q$10</f>
        <v>0</v>
      </c>
      <c r="O27" s="120">
        <f>COUNTIF(算数!R34,1)*算数!$R$10</f>
        <v>0</v>
      </c>
      <c r="P27" s="120">
        <f>COUNTIF(算数!S34,1)*算数!$S$10</f>
        <v>0</v>
      </c>
      <c r="Q27" s="41">
        <f>COUNTIF(算数!T34,1)*算数!$T$10</f>
        <v>0</v>
      </c>
      <c r="R27" s="120">
        <f>COUNTIF(算数!U34,1)*算数!$U$10</f>
        <v>0</v>
      </c>
      <c r="S27" s="120">
        <f>COUNTIF(算数!V34,1)*算数!$V$10</f>
        <v>0</v>
      </c>
      <c r="T27" s="120">
        <f>COUNTIF(算数!W34,1)*算数!$W$10</f>
        <v>0</v>
      </c>
      <c r="U27" s="124">
        <f>COUNTIF(算数!X34,1)*算数!$X$10</f>
        <v>0</v>
      </c>
      <c r="V27" s="41">
        <f>COUNTIF(算数!Y34,1)*算数!$Y$10</f>
        <v>0</v>
      </c>
      <c r="W27" s="120">
        <f>COUNTIF(算数!Z34,1)*算数!$Z$10</f>
        <v>0</v>
      </c>
      <c r="X27" s="120">
        <f>COUNTIF(算数!AA34,1)*算数!$AA$10</f>
        <v>0</v>
      </c>
      <c r="Y27" s="120">
        <f>COUNTIF(算数!AB34,1)*算数!$AB$10</f>
        <v>0</v>
      </c>
      <c r="Z27" s="123">
        <f>COUNTIF(算数!AC34,1)*算数!$AC$10</f>
        <v>0</v>
      </c>
      <c r="AA27" s="41">
        <f>COUNTIF(算数!AD34,1)*算数!$AD$10</f>
        <v>0</v>
      </c>
      <c r="AB27" s="120">
        <f>COUNTIF(算数!AE34,1)*算数!$AE$10</f>
        <v>0</v>
      </c>
      <c r="AC27" s="120">
        <f>COUNTIF(算数!AF34,1)*算数!$AF$10</f>
        <v>0</v>
      </c>
      <c r="AD27" s="120">
        <f>COUNTIF(算数!AG34,1)*算数!$AG$10</f>
        <v>0</v>
      </c>
      <c r="AE27" s="124">
        <f>COUNTIF(算数!AH34,1)*算数!$AH$10</f>
        <v>0</v>
      </c>
      <c r="AF27" s="119">
        <f>COUNTIF(算数!AI34,1)*算数!$AI$10</f>
        <v>0</v>
      </c>
      <c r="AG27" s="28">
        <f>COUNTIF(算数!AJ34,1)*算数!$AJ$10</f>
        <v>0</v>
      </c>
      <c r="AH27" s="28">
        <f>COUNTIF(算数!AK34,1)*算数!$AK$10</f>
        <v>0</v>
      </c>
      <c r="AI27" s="28">
        <f>COUNTIF(算数!AL34,1)*算数!$AL$10</f>
        <v>0</v>
      </c>
      <c r="AJ27" s="29">
        <f>COUNTIF(算数!AM34,1)*算数!$AM$10</f>
        <v>0</v>
      </c>
      <c r="AK27" s="42">
        <f>COUNTIF(算数!AN34,1)*算数!$AN$10</f>
        <v>0</v>
      </c>
      <c r="AL27" s="28">
        <f>COUNTIF(算数!AO34,1)*算数!$AO$10</f>
        <v>0</v>
      </c>
      <c r="AM27" s="28">
        <f>COUNTIF(算数!AP34,1)*算数!$AP$10</f>
        <v>0</v>
      </c>
      <c r="AN27" s="28">
        <f>COUNTIF(算数!AQ34,1)*算数!$AQ$10</f>
        <v>0</v>
      </c>
      <c r="AO27" s="43">
        <f>COUNTIF(算数!AR34,1)*算数!$AR$10</f>
        <v>0</v>
      </c>
      <c r="AP27" s="30">
        <f>COUNTIF(算数!AS34,1)*算数!$AS$10</f>
        <v>0</v>
      </c>
      <c r="AQ27" s="28">
        <f>COUNTIF(算数!AT34,1)*算数!$AT$10</f>
        <v>0</v>
      </c>
      <c r="AR27" s="28">
        <f>COUNTIF(算数!AU34,1)*算数!$AU$10</f>
        <v>0</v>
      </c>
      <c r="AS27" s="28">
        <f>COUNTIF(算数!AV34,1)*算数!$AV$10</f>
        <v>0</v>
      </c>
      <c r="AT27" s="29">
        <f>COUNTIF(算数!AW34,1)*算数!$AW$10</f>
        <v>0</v>
      </c>
      <c r="AU27" s="42">
        <f>COUNTIF(算数!AX34,1)*算数!$AX$10</f>
        <v>0</v>
      </c>
      <c r="AV27" s="28">
        <f>COUNTIF(算数!AY34,1)*算数!$AY$10</f>
        <v>0</v>
      </c>
      <c r="AW27" s="28">
        <f>COUNTIF(算数!AZ34,1)*算数!$AZ$10</f>
        <v>0</v>
      </c>
      <c r="AX27" s="28">
        <f>COUNTIF(算数!BA34,1)*算数!$BA$10</f>
        <v>0</v>
      </c>
      <c r="AY27" s="28">
        <f>COUNTIF(算数!BB34,1)*算数!$BB$10</f>
        <v>0</v>
      </c>
      <c r="AZ27" s="247">
        <f t="shared" si="0"/>
        <v>0</v>
      </c>
      <c r="BA27" s="107"/>
      <c r="BC27" s="7" t="s">
        <v>77</v>
      </c>
      <c r="BD27" s="117">
        <f>算数!AB58</f>
        <v>0</v>
      </c>
      <c r="BF27" s="7" t="s">
        <v>77</v>
      </c>
      <c r="BG27" s="656">
        <v>55.7</v>
      </c>
      <c r="BI27" s="336">
        <v>24</v>
      </c>
      <c r="BJ27" s="144">
        <v>14</v>
      </c>
      <c r="BK27" s="268" t="s">
        <v>242</v>
      </c>
      <c r="BL27" s="159" t="s">
        <v>189</v>
      </c>
      <c r="BM27" s="653" t="s">
        <v>269</v>
      </c>
    </row>
    <row r="28" spans="1:65" ht="50.25" customHeight="1">
      <c r="A28" s="94">
        <v>25</v>
      </c>
      <c r="B28" s="127">
        <f>COUNTIF(算数!E35,1)*算数!$E$10</f>
        <v>0</v>
      </c>
      <c r="C28" s="44">
        <f>COUNTIF(算数!F35,1)*算数!$F$10</f>
        <v>0</v>
      </c>
      <c r="D28" s="44">
        <f>COUNTIF(算数!G35,1)*算数!$G$10</f>
        <v>0</v>
      </c>
      <c r="E28" s="44">
        <f>COUNTIF(算数!H35,1)*算数!$H$10</f>
        <v>0</v>
      </c>
      <c r="F28" s="45">
        <f>COUNTIF(算数!I35,1)*算数!$I$10</f>
        <v>0</v>
      </c>
      <c r="G28" s="46">
        <f>COUNTIF(算数!J35,1)*算数!$J$10</f>
        <v>0</v>
      </c>
      <c r="H28" s="44">
        <f>COUNTIF(算数!K35,1)*算数!$K$10</f>
        <v>0</v>
      </c>
      <c r="I28" s="44">
        <f>COUNTIF(算数!L35,1)*算数!$L$10</f>
        <v>0</v>
      </c>
      <c r="J28" s="44">
        <f>COUNTIF(算数!M35,1)*算数!$M$10</f>
        <v>0</v>
      </c>
      <c r="K28" s="45">
        <f>COUNTIF(算数!N35,1)*算数!$N$10</f>
        <v>0</v>
      </c>
      <c r="L28" s="46">
        <f>COUNTIF(算数!O35,1)*算数!$O$10</f>
        <v>0</v>
      </c>
      <c r="M28" s="44">
        <f>COUNTIF(算数!P35,1)*算数!$P$10</f>
        <v>0</v>
      </c>
      <c r="N28" s="44">
        <f>COUNTIF(算数!Q35,1)*算数!$Q$10</f>
        <v>0</v>
      </c>
      <c r="O28" s="44">
        <f>COUNTIF(算数!R35,1)*算数!$R$10</f>
        <v>0</v>
      </c>
      <c r="P28" s="45">
        <f>COUNTIF(算数!S35,1)*算数!$S$10</f>
        <v>0</v>
      </c>
      <c r="Q28" s="46">
        <f>COUNTIF(算数!T35,1)*算数!$T$10</f>
        <v>0</v>
      </c>
      <c r="R28" s="44">
        <f>COUNTIF(算数!U35,1)*算数!$U$10</f>
        <v>0</v>
      </c>
      <c r="S28" s="44">
        <f>COUNTIF(算数!V35,1)*算数!$V$10</f>
        <v>0</v>
      </c>
      <c r="T28" s="44">
        <f>COUNTIF(算数!W35,1)*算数!$W$10</f>
        <v>0</v>
      </c>
      <c r="U28" s="45">
        <f>COUNTIF(算数!X35,1)*算数!$X$10</f>
        <v>0</v>
      </c>
      <c r="V28" s="46">
        <f>COUNTIF(算数!Y35,1)*算数!$Y$10</f>
        <v>0</v>
      </c>
      <c r="W28" s="44">
        <f>COUNTIF(算数!Z35,1)*算数!$Z$10</f>
        <v>0</v>
      </c>
      <c r="X28" s="44">
        <f>COUNTIF(算数!AA35,1)*算数!$AA$10</f>
        <v>0</v>
      </c>
      <c r="Y28" s="44">
        <f>COUNTIF(算数!AB35,1)*算数!$AB$10</f>
        <v>0</v>
      </c>
      <c r="Z28" s="146">
        <f>COUNTIF(算数!AC35,1)*算数!$AC$10</f>
        <v>0</v>
      </c>
      <c r="AA28" s="147">
        <f>COUNTIF(算数!AD35,1)*算数!$AD$10</f>
        <v>0</v>
      </c>
      <c r="AB28" s="44">
        <f>COUNTIF(算数!AE35,1)*算数!$AE$10</f>
        <v>0</v>
      </c>
      <c r="AC28" s="44">
        <f>COUNTIF(算数!AF35,1)*算数!$AF$10</f>
        <v>0</v>
      </c>
      <c r="AD28" s="44">
        <f>COUNTIF(算数!AG35,1)*算数!$AG$10</f>
        <v>0</v>
      </c>
      <c r="AE28" s="45">
        <f>COUNTIF(算数!AH35,1)*算数!$AH$10</f>
        <v>0</v>
      </c>
      <c r="AF28" s="46">
        <f>COUNTIF(算数!AI35,1)*算数!$AI$10</f>
        <v>0</v>
      </c>
      <c r="AG28" s="44">
        <f>COUNTIF(算数!AJ35,1)*算数!$AJ$10</f>
        <v>0</v>
      </c>
      <c r="AH28" s="44">
        <f>COUNTIF(算数!AK35,1)*算数!$AK$10</f>
        <v>0</v>
      </c>
      <c r="AI28" s="44">
        <f>COUNTIF(算数!AL35,1)*算数!$AL$10</f>
        <v>0</v>
      </c>
      <c r="AJ28" s="45">
        <f>COUNTIF(算数!AM35,1)*算数!$AM$10</f>
        <v>0</v>
      </c>
      <c r="AK28" s="46">
        <f>COUNTIF(算数!AN35,1)*算数!$AN$10</f>
        <v>0</v>
      </c>
      <c r="AL28" s="44">
        <f>COUNTIF(算数!AO35,1)*算数!$AO$10</f>
        <v>0</v>
      </c>
      <c r="AM28" s="44">
        <f>COUNTIF(算数!AP35,1)*算数!$AP$10</f>
        <v>0</v>
      </c>
      <c r="AN28" s="44">
        <f>COUNTIF(算数!AQ35,1)*算数!$AQ$10</f>
        <v>0</v>
      </c>
      <c r="AO28" s="45">
        <f>COUNTIF(算数!AR35,1)*算数!$AR$10</f>
        <v>0</v>
      </c>
      <c r="AP28" s="46">
        <f>COUNTIF(算数!AS35,1)*算数!$AS$10</f>
        <v>0</v>
      </c>
      <c r="AQ28" s="44">
        <f>COUNTIF(算数!AT35,1)*算数!$AT$10</f>
        <v>0</v>
      </c>
      <c r="AR28" s="44">
        <f>COUNTIF(算数!AU35,1)*算数!$AU$10</f>
        <v>0</v>
      </c>
      <c r="AS28" s="44">
        <f>COUNTIF(算数!AV35,1)*算数!$AV$10</f>
        <v>0</v>
      </c>
      <c r="AT28" s="45">
        <f>COUNTIF(算数!AW35,1)*算数!$AW$10</f>
        <v>0</v>
      </c>
      <c r="AU28" s="46">
        <f>COUNTIF(算数!AX35,1)*算数!$AX$10</f>
        <v>0</v>
      </c>
      <c r="AV28" s="44">
        <f>COUNTIF(算数!AY35,1)*算数!$AY$10</f>
        <v>0</v>
      </c>
      <c r="AW28" s="44">
        <f>COUNTIF(算数!AZ35,1)*算数!$AZ$10</f>
        <v>0</v>
      </c>
      <c r="AX28" s="44">
        <f>COUNTIF(算数!BA35,1)*算数!$BA$10</f>
        <v>0</v>
      </c>
      <c r="AY28" s="46">
        <f>COUNTIF(算数!BB35,1)*算数!$BB$10</f>
        <v>0</v>
      </c>
      <c r="AZ28" s="245">
        <f t="shared" si="0"/>
        <v>0</v>
      </c>
      <c r="BA28" s="107"/>
      <c r="BC28" s="9" t="s">
        <v>78</v>
      </c>
      <c r="BD28" s="117">
        <f>算数!AC58</f>
        <v>0</v>
      </c>
      <c r="BF28" s="9" t="s">
        <v>78</v>
      </c>
      <c r="BG28" s="656">
        <v>84.3</v>
      </c>
      <c r="BI28" s="336">
        <v>25</v>
      </c>
      <c r="BJ28" s="144">
        <v>14</v>
      </c>
      <c r="BK28" s="268" t="s">
        <v>254</v>
      </c>
      <c r="BL28" s="159" t="s">
        <v>189</v>
      </c>
      <c r="BM28" s="338" t="s">
        <v>270</v>
      </c>
    </row>
    <row r="29" spans="1:65" ht="50.25" customHeight="1" thickBot="1">
      <c r="A29" s="212">
        <v>26</v>
      </c>
      <c r="B29" s="31">
        <f>COUNTIF(算数!E36,1)*算数!$E$10</f>
        <v>0</v>
      </c>
      <c r="C29" s="32">
        <f>COUNTIF(算数!F36,1)*算数!$F$10</f>
        <v>0</v>
      </c>
      <c r="D29" s="32">
        <f>COUNTIF(算数!G36,1)*算数!$G$10</f>
        <v>0</v>
      </c>
      <c r="E29" s="32">
        <f>COUNTIF(算数!H36,1)*算数!$H$10</f>
        <v>0</v>
      </c>
      <c r="F29" s="35">
        <f>COUNTIF(算数!I36,1)*算数!$I$10</f>
        <v>0</v>
      </c>
      <c r="G29" s="31">
        <f>COUNTIF(算数!J36,1)*算数!$J$10</f>
        <v>0</v>
      </c>
      <c r="H29" s="32">
        <f>COUNTIF(算数!K36,1)*算数!$K$10</f>
        <v>0</v>
      </c>
      <c r="I29" s="32">
        <f>COUNTIF(算数!L36,1)*算数!$L$10</f>
        <v>0</v>
      </c>
      <c r="J29" s="32">
        <f>COUNTIF(算数!M36,1)*算数!$M$10</f>
        <v>0</v>
      </c>
      <c r="K29" s="33">
        <f>COUNTIF(算数!N36,1)*算数!$N$10</f>
        <v>0</v>
      </c>
      <c r="L29" s="34">
        <f>COUNTIF(算数!O36,1)*算数!$O$10</f>
        <v>0</v>
      </c>
      <c r="M29" s="32">
        <f>COUNTIF(算数!P36,1)*算数!$P$10</f>
        <v>0</v>
      </c>
      <c r="N29" s="32">
        <f>COUNTIF(算数!Q36,1)*算数!$Q$10</f>
        <v>0</v>
      </c>
      <c r="O29" s="32">
        <f>COUNTIF(算数!R36,1)*算数!$R$10</f>
        <v>0</v>
      </c>
      <c r="P29" s="33">
        <f>COUNTIF(算数!S36,1)*算数!$S$10</f>
        <v>0</v>
      </c>
      <c r="Q29" s="31">
        <f>COUNTIF(算数!T36,1)*算数!$T$10</f>
        <v>0</v>
      </c>
      <c r="R29" s="32">
        <f>COUNTIF(算数!U36,1)*算数!$U$10</f>
        <v>0</v>
      </c>
      <c r="S29" s="32">
        <f>COUNTIF(算数!V36,1)*算数!$V$10</f>
        <v>0</v>
      </c>
      <c r="T29" s="32">
        <f>COUNTIF(算数!W36,1)*算数!$W$10</f>
        <v>0</v>
      </c>
      <c r="U29" s="33">
        <f>COUNTIF(算数!X36,1)*算数!$X$10</f>
        <v>0</v>
      </c>
      <c r="V29" s="31">
        <f>COUNTIF(算数!Y36,1)*算数!$Y$10</f>
        <v>0</v>
      </c>
      <c r="W29" s="32">
        <f>COUNTIF(算数!Z36,1)*算数!$Z$10</f>
        <v>0</v>
      </c>
      <c r="X29" s="32">
        <f>COUNTIF(算数!AA36,1)*算数!$AA$10</f>
        <v>0</v>
      </c>
      <c r="Y29" s="32">
        <f>COUNTIF(算数!AB36,1)*算数!$AB$10</f>
        <v>0</v>
      </c>
      <c r="Z29" s="35">
        <f>COUNTIF(算数!AC36,1)*算数!$AC$10</f>
        <v>0</v>
      </c>
      <c r="AA29" s="31">
        <f>COUNTIF(算数!AD36,1)*算数!$AD$10</f>
        <v>0</v>
      </c>
      <c r="AB29" s="32">
        <f>COUNTIF(算数!AE36,1)*算数!$AE$10</f>
        <v>0</v>
      </c>
      <c r="AC29" s="32">
        <f>COUNTIF(算数!AF36,1)*算数!$AF$10</f>
        <v>0</v>
      </c>
      <c r="AD29" s="32">
        <f>COUNTIF(算数!AG36,1)*算数!$AG$10</f>
        <v>0</v>
      </c>
      <c r="AE29" s="33">
        <f>COUNTIF(算数!AH36,1)*算数!$AH$10</f>
        <v>0</v>
      </c>
      <c r="AF29" s="34">
        <f>COUNTIF(算数!AI36,1)*算数!$AI$10</f>
        <v>0</v>
      </c>
      <c r="AG29" s="28">
        <f>COUNTIF(算数!AJ36,1)*算数!$AJ$10</f>
        <v>0</v>
      </c>
      <c r="AH29" s="28">
        <f>COUNTIF(算数!AK36,1)*算数!$AK$10</f>
        <v>0</v>
      </c>
      <c r="AI29" s="28">
        <f>COUNTIF(算数!AL36,1)*算数!$AL$10</f>
        <v>0</v>
      </c>
      <c r="AJ29" s="29">
        <f>COUNTIF(算数!AM36,1)*算数!$AM$10</f>
        <v>0</v>
      </c>
      <c r="AK29" s="42">
        <f>COUNTIF(算数!AN36,1)*算数!$AN$10</f>
        <v>0</v>
      </c>
      <c r="AL29" s="28">
        <f>COUNTIF(算数!AO36,1)*算数!$AO$10</f>
        <v>0</v>
      </c>
      <c r="AM29" s="28">
        <f>COUNTIF(算数!AP36,1)*算数!$AP$10</f>
        <v>0</v>
      </c>
      <c r="AN29" s="28">
        <f>COUNTIF(算数!AQ36,1)*算数!$AQ$10</f>
        <v>0</v>
      </c>
      <c r="AO29" s="43">
        <f>COUNTIF(算数!AR36,1)*算数!$AR$10</f>
        <v>0</v>
      </c>
      <c r="AP29" s="30">
        <f>COUNTIF(算数!AS36,1)*算数!$AS$10</f>
        <v>0</v>
      </c>
      <c r="AQ29" s="28">
        <f>COUNTIF(算数!AT36,1)*算数!$AT$10</f>
        <v>0</v>
      </c>
      <c r="AR29" s="28">
        <f>COUNTIF(算数!AU36,1)*算数!$AU$10</f>
        <v>0</v>
      </c>
      <c r="AS29" s="28">
        <f>COUNTIF(算数!AV36,1)*算数!$AV$10</f>
        <v>0</v>
      </c>
      <c r="AT29" s="29">
        <f>COUNTIF(算数!AW36,1)*算数!$AW$10</f>
        <v>0</v>
      </c>
      <c r="AU29" s="42">
        <f>COUNTIF(算数!AX36,1)*算数!$AX$10</f>
        <v>0</v>
      </c>
      <c r="AV29" s="28">
        <f>COUNTIF(算数!AY36,1)*算数!$AY$10</f>
        <v>0</v>
      </c>
      <c r="AW29" s="28">
        <f>COUNTIF(算数!AZ36,1)*算数!$AZ$10</f>
        <v>0</v>
      </c>
      <c r="AX29" s="28">
        <f>COUNTIF(算数!BA36,1)*算数!$BA$10</f>
        <v>0</v>
      </c>
      <c r="AY29" s="28">
        <f>COUNTIF(算数!BB36,1)*算数!$BB$10</f>
        <v>0</v>
      </c>
      <c r="AZ29" s="246">
        <f t="shared" si="0"/>
        <v>0</v>
      </c>
      <c r="BA29" s="107"/>
      <c r="BC29" s="8" t="s">
        <v>90</v>
      </c>
      <c r="BD29" s="117">
        <f>算数!AD58</f>
        <v>0</v>
      </c>
      <c r="BF29" s="7" t="s">
        <v>79</v>
      </c>
      <c r="BG29" s="139"/>
      <c r="BI29" s="300">
        <v>26</v>
      </c>
      <c r="BJ29" s="266"/>
      <c r="BK29" s="144"/>
      <c r="BL29" s="159"/>
      <c r="BM29" s="56"/>
    </row>
    <row r="30" spans="1:65" ht="50.25" customHeight="1">
      <c r="A30" s="214">
        <v>27</v>
      </c>
      <c r="B30" s="36">
        <f>COUNTIF(算数!E37,1)*算数!$E$10</f>
        <v>0</v>
      </c>
      <c r="C30" s="37">
        <f>COUNTIF(算数!F37,1)*算数!$F$10</f>
        <v>0</v>
      </c>
      <c r="D30" s="37">
        <f>COUNTIF(算数!G37,1)*算数!$G$10</f>
        <v>0</v>
      </c>
      <c r="E30" s="37">
        <f>COUNTIF(算数!H37,1)*算数!$H$10</f>
        <v>0</v>
      </c>
      <c r="F30" s="40">
        <f>COUNTIF(算数!I37,1)*算数!$I$10</f>
        <v>0</v>
      </c>
      <c r="G30" s="36">
        <f>COUNTIF(算数!J37,1)*算数!$J$10</f>
        <v>0</v>
      </c>
      <c r="H30" s="37">
        <f>COUNTIF(算数!K37,1)*算数!$K$10</f>
        <v>0</v>
      </c>
      <c r="I30" s="37">
        <f>COUNTIF(算数!L37,1)*算数!$L$10</f>
        <v>0</v>
      </c>
      <c r="J30" s="37">
        <f>COUNTIF(算数!M37,1)*算数!$M$10</f>
        <v>0</v>
      </c>
      <c r="K30" s="38">
        <f>COUNTIF(算数!N37,1)*算数!$N$10</f>
        <v>0</v>
      </c>
      <c r="L30" s="39">
        <f>COUNTIF(算数!O37,1)*算数!$O$10</f>
        <v>0</v>
      </c>
      <c r="M30" s="37">
        <f>COUNTIF(算数!P37,1)*算数!$P$10</f>
        <v>0</v>
      </c>
      <c r="N30" s="37">
        <f>COUNTIF(算数!Q37,1)*算数!$Q$10</f>
        <v>0</v>
      </c>
      <c r="O30" s="37">
        <f>COUNTIF(算数!R37,1)*算数!$R$10</f>
        <v>0</v>
      </c>
      <c r="P30" s="38">
        <f>COUNTIF(算数!S37,1)*算数!$S$10</f>
        <v>0</v>
      </c>
      <c r="Q30" s="36">
        <f>COUNTIF(算数!T37,1)*算数!$T$10</f>
        <v>0</v>
      </c>
      <c r="R30" s="37">
        <f>COUNTIF(算数!U37,1)*算数!$U$10</f>
        <v>0</v>
      </c>
      <c r="S30" s="37">
        <f>COUNTIF(算数!V37,1)*算数!$V$10</f>
        <v>0</v>
      </c>
      <c r="T30" s="37">
        <f>COUNTIF(算数!W37,1)*算数!$W$10</f>
        <v>0</v>
      </c>
      <c r="U30" s="38">
        <f>COUNTIF(算数!X37,1)*算数!$X$10</f>
        <v>0</v>
      </c>
      <c r="V30" s="36">
        <f>COUNTIF(算数!Y37,1)*算数!$Y$10</f>
        <v>0</v>
      </c>
      <c r="W30" s="37">
        <f>COUNTIF(算数!Z37,1)*算数!$Z$10</f>
        <v>0</v>
      </c>
      <c r="X30" s="37">
        <f>COUNTIF(算数!AA37,1)*算数!$AA$10</f>
        <v>0</v>
      </c>
      <c r="Y30" s="37">
        <f>COUNTIF(算数!AB37,1)*算数!$AB$10</f>
        <v>0</v>
      </c>
      <c r="Z30" s="40">
        <f>COUNTIF(算数!AC37,1)*算数!$AC$10</f>
        <v>0</v>
      </c>
      <c r="AA30" s="36">
        <f>COUNTIF(算数!AD37,1)*算数!$AD$10</f>
        <v>0</v>
      </c>
      <c r="AB30" s="37">
        <f>COUNTIF(算数!AE37,1)*算数!$AE$10</f>
        <v>0</v>
      </c>
      <c r="AC30" s="37">
        <f>COUNTIF(算数!AF37,1)*算数!$AF$10</f>
        <v>0</v>
      </c>
      <c r="AD30" s="37">
        <f>COUNTIF(算数!AG37,1)*算数!$AG$10</f>
        <v>0</v>
      </c>
      <c r="AE30" s="38">
        <f>COUNTIF(算数!AH37,1)*算数!$AH$10</f>
        <v>0</v>
      </c>
      <c r="AF30" s="39">
        <f>COUNTIF(算数!AI37,1)*算数!$AI$10</f>
        <v>0</v>
      </c>
      <c r="AG30" s="37">
        <f>COUNTIF(算数!AJ37,1)*算数!$AJ$10</f>
        <v>0</v>
      </c>
      <c r="AH30" s="37">
        <f>COUNTIF(算数!AK37,1)*算数!$AK$10</f>
        <v>0</v>
      </c>
      <c r="AI30" s="37">
        <f>COUNTIF(算数!AL37,1)*算数!$AL$10</f>
        <v>0</v>
      </c>
      <c r="AJ30" s="40">
        <f>COUNTIF(算数!AM37,1)*算数!$AM$10</f>
        <v>0</v>
      </c>
      <c r="AK30" s="36">
        <f>COUNTIF(算数!AN37,1)*算数!$AN$10</f>
        <v>0</v>
      </c>
      <c r="AL30" s="37">
        <f>COUNTIF(算数!AO37,1)*算数!$AO$10</f>
        <v>0</v>
      </c>
      <c r="AM30" s="37">
        <f>COUNTIF(算数!AP37,1)*算数!$AP$10</f>
        <v>0</v>
      </c>
      <c r="AN30" s="37">
        <f>COUNTIF(算数!AQ37,1)*算数!$AQ$10</f>
        <v>0</v>
      </c>
      <c r="AO30" s="38">
        <f>COUNTIF(算数!AR37,1)*算数!$AR$10</f>
        <v>0</v>
      </c>
      <c r="AP30" s="39">
        <f>COUNTIF(算数!AS37,1)*算数!$AS$10</f>
        <v>0</v>
      </c>
      <c r="AQ30" s="37">
        <f>COUNTIF(算数!AT37,1)*算数!$AT$10</f>
        <v>0</v>
      </c>
      <c r="AR30" s="37">
        <f>COUNTIF(算数!AU37,1)*算数!$AU$10</f>
        <v>0</v>
      </c>
      <c r="AS30" s="37">
        <f>COUNTIF(算数!AV37,1)*算数!$AV$10</f>
        <v>0</v>
      </c>
      <c r="AT30" s="40">
        <f>COUNTIF(算数!AW37,1)*算数!$AW$10</f>
        <v>0</v>
      </c>
      <c r="AU30" s="36">
        <f>COUNTIF(算数!AX37,1)*算数!$AX$10</f>
        <v>0</v>
      </c>
      <c r="AV30" s="37">
        <f>COUNTIF(算数!AY37,1)*算数!$AY$10</f>
        <v>0</v>
      </c>
      <c r="AW30" s="37">
        <f>COUNTIF(算数!AZ37,1)*算数!$AZ$10</f>
        <v>0</v>
      </c>
      <c r="AX30" s="37">
        <f>COUNTIF(算数!BA37,1)*算数!$BA$10</f>
        <v>0</v>
      </c>
      <c r="AY30" s="37">
        <f>COUNTIF(算数!BB37,1)*算数!$BB$10</f>
        <v>0</v>
      </c>
      <c r="AZ30" s="244">
        <f t="shared" si="0"/>
        <v>0</v>
      </c>
      <c r="BA30" s="107"/>
      <c r="BC30" s="27" t="s">
        <v>106</v>
      </c>
      <c r="BD30" s="117">
        <f>算数!AE58</f>
        <v>0</v>
      </c>
      <c r="BF30" s="7" t="s">
        <v>80</v>
      </c>
      <c r="BG30" s="139"/>
      <c r="BI30" s="54">
        <v>27</v>
      </c>
      <c r="BJ30" s="137"/>
      <c r="BK30" s="144"/>
      <c r="BL30" s="159"/>
      <c r="BM30" s="56"/>
    </row>
    <row r="31" spans="1:65" ht="50.25" customHeight="1" thickBot="1">
      <c r="A31" s="216">
        <v>28</v>
      </c>
      <c r="B31" s="128">
        <f>COUNTIF(算数!E38,1)*算数!$E$10</f>
        <v>0</v>
      </c>
      <c r="C31" s="120">
        <f>COUNTIF(算数!F38,1)*算数!$F$10</f>
        <v>0</v>
      </c>
      <c r="D31" s="120">
        <f>COUNTIF(算数!G38,1)*算数!$G$10</f>
        <v>0</v>
      </c>
      <c r="E31" s="120">
        <f>COUNTIF(算数!H38,1)*算数!$H$10</f>
        <v>0</v>
      </c>
      <c r="F31" s="123">
        <f>COUNTIF(算数!I38,1)*算数!$I$10</f>
        <v>0</v>
      </c>
      <c r="G31" s="41">
        <f>COUNTIF(算数!J38,1)*算数!$J$10</f>
        <v>0</v>
      </c>
      <c r="H31" s="120">
        <f>COUNTIF(算数!K38,1)*算数!$K$10</f>
        <v>0</v>
      </c>
      <c r="I31" s="120">
        <f>COUNTIF(算数!L38,1)*算数!$L$10</f>
        <v>0</v>
      </c>
      <c r="J31" s="120">
        <f>COUNTIF(算数!M38,1)*算数!$M$10</f>
        <v>0</v>
      </c>
      <c r="K31" s="125">
        <f>COUNTIF(算数!N38,1)*算数!$N$10</f>
        <v>0</v>
      </c>
      <c r="L31" s="119">
        <f>COUNTIF(算数!O38,1)*算数!$O$10</f>
        <v>0</v>
      </c>
      <c r="M31" s="120">
        <f>COUNTIF(算数!P38,1)*算数!$P$10</f>
        <v>0</v>
      </c>
      <c r="N31" s="120">
        <f>COUNTIF(算数!Q38,1)*算数!$Q$10</f>
        <v>0</v>
      </c>
      <c r="O31" s="120">
        <f>COUNTIF(算数!R38,1)*算数!$R$10</f>
        <v>0</v>
      </c>
      <c r="P31" s="120">
        <f>COUNTIF(算数!S38,1)*算数!$S$10</f>
        <v>0</v>
      </c>
      <c r="Q31" s="41">
        <f>COUNTIF(算数!T38,1)*算数!$T$10</f>
        <v>0</v>
      </c>
      <c r="R31" s="120">
        <f>COUNTIF(算数!U38,1)*算数!$U$10</f>
        <v>0</v>
      </c>
      <c r="S31" s="120">
        <f>COUNTIF(算数!V38,1)*算数!$V$10</f>
        <v>0</v>
      </c>
      <c r="T31" s="120">
        <f>COUNTIF(算数!W38,1)*算数!$W$10</f>
        <v>0</v>
      </c>
      <c r="U31" s="124">
        <f>COUNTIF(算数!X38,1)*算数!$X$10</f>
        <v>0</v>
      </c>
      <c r="V31" s="41">
        <f>COUNTIF(算数!Y38,1)*算数!$Y$10</f>
        <v>0</v>
      </c>
      <c r="W31" s="120">
        <f>COUNTIF(算数!Z38,1)*算数!$Z$10</f>
        <v>0</v>
      </c>
      <c r="X31" s="120">
        <f>COUNTIF(算数!AA38,1)*算数!$AA$10</f>
        <v>0</v>
      </c>
      <c r="Y31" s="120">
        <f>COUNTIF(算数!AB38,1)*算数!$AB$10</f>
        <v>0</v>
      </c>
      <c r="Z31" s="123">
        <f>COUNTIF(算数!AC38,1)*算数!$AC$10</f>
        <v>0</v>
      </c>
      <c r="AA31" s="41">
        <f>COUNTIF(算数!AD38,1)*算数!$AD$10</f>
        <v>0</v>
      </c>
      <c r="AB31" s="120">
        <f>COUNTIF(算数!AE38,1)*算数!$AE$10</f>
        <v>0</v>
      </c>
      <c r="AC31" s="120">
        <f>COUNTIF(算数!AF38,1)*算数!$AF$10</f>
        <v>0</v>
      </c>
      <c r="AD31" s="120">
        <f>COUNTIF(算数!AG38,1)*算数!$AG$10</f>
        <v>0</v>
      </c>
      <c r="AE31" s="124">
        <f>COUNTIF(算数!AH38,1)*算数!$AH$10</f>
        <v>0</v>
      </c>
      <c r="AF31" s="119">
        <f>COUNTIF(算数!AI38,1)*算数!$AI$10</f>
        <v>0</v>
      </c>
      <c r="AG31" s="28">
        <f>COUNTIF(算数!AJ38,1)*算数!$AJ$10</f>
        <v>0</v>
      </c>
      <c r="AH31" s="28">
        <f>COUNTIF(算数!AK38,1)*算数!$AK$10</f>
        <v>0</v>
      </c>
      <c r="AI31" s="28">
        <f>COUNTIF(算数!AL38,1)*算数!$AL$10</f>
        <v>0</v>
      </c>
      <c r="AJ31" s="29">
        <f>COUNTIF(算数!AM38,1)*算数!$AM$10</f>
        <v>0</v>
      </c>
      <c r="AK31" s="42">
        <f>COUNTIF(算数!AN38,1)*算数!$AN$10</f>
        <v>0</v>
      </c>
      <c r="AL31" s="28">
        <f>COUNTIF(算数!AO38,1)*算数!$AO$10</f>
        <v>0</v>
      </c>
      <c r="AM31" s="28">
        <f>COUNTIF(算数!AP38,1)*算数!$AP$10</f>
        <v>0</v>
      </c>
      <c r="AN31" s="28">
        <f>COUNTIF(算数!AQ38,1)*算数!$AQ$10</f>
        <v>0</v>
      </c>
      <c r="AO31" s="43">
        <f>COUNTIF(算数!AR38,1)*算数!$AR$10</f>
        <v>0</v>
      </c>
      <c r="AP31" s="30">
        <f>COUNTIF(算数!AS38,1)*算数!$AS$10</f>
        <v>0</v>
      </c>
      <c r="AQ31" s="28">
        <f>COUNTIF(算数!AT38,1)*算数!$AT$10</f>
        <v>0</v>
      </c>
      <c r="AR31" s="28">
        <f>COUNTIF(算数!AU38,1)*算数!$AU$10</f>
        <v>0</v>
      </c>
      <c r="AS31" s="28">
        <f>COUNTIF(算数!AV38,1)*算数!$AV$10</f>
        <v>0</v>
      </c>
      <c r="AT31" s="29">
        <f>COUNTIF(算数!AW38,1)*算数!$AW$10</f>
        <v>0</v>
      </c>
      <c r="AU31" s="42">
        <f>COUNTIF(算数!AX38,1)*算数!$AX$10</f>
        <v>0</v>
      </c>
      <c r="AV31" s="28">
        <f>COUNTIF(算数!AY38,1)*算数!$AY$10</f>
        <v>0</v>
      </c>
      <c r="AW31" s="28">
        <f>COUNTIF(算数!AZ38,1)*算数!$AZ$10</f>
        <v>0</v>
      </c>
      <c r="AX31" s="28">
        <f>COUNTIF(算数!BA38,1)*算数!$BA$10</f>
        <v>0</v>
      </c>
      <c r="AY31" s="28">
        <f>COUNTIF(算数!BB38,1)*算数!$BB$10</f>
        <v>0</v>
      </c>
      <c r="AZ31" s="245">
        <f t="shared" si="0"/>
        <v>0</v>
      </c>
      <c r="BA31" s="107"/>
      <c r="BC31" s="7" t="s">
        <v>81</v>
      </c>
      <c r="BD31" s="117">
        <f>算数!AF58</f>
        <v>0</v>
      </c>
      <c r="BF31" s="7" t="s">
        <v>81</v>
      </c>
      <c r="BG31" s="139"/>
      <c r="BI31" s="54">
        <v>28</v>
      </c>
      <c r="BJ31" s="134"/>
      <c r="BK31" s="144"/>
      <c r="BL31" s="155"/>
      <c r="BM31" s="56"/>
    </row>
    <row r="32" spans="1:65" ht="50.25" customHeight="1">
      <c r="A32" s="94">
        <v>29</v>
      </c>
      <c r="B32" s="127">
        <f>COUNTIF(算数!E39,1)*算数!$E$10</f>
        <v>0</v>
      </c>
      <c r="C32" s="44">
        <f>COUNTIF(算数!F39,1)*算数!$F$10</f>
        <v>0</v>
      </c>
      <c r="D32" s="44">
        <f>COUNTIF(算数!G39,1)*算数!$G$10</f>
        <v>0</v>
      </c>
      <c r="E32" s="44">
        <f>COUNTIF(算数!H39,1)*算数!$H$10</f>
        <v>0</v>
      </c>
      <c r="F32" s="45">
        <f>COUNTIF(算数!I39,1)*算数!$I$10</f>
        <v>0</v>
      </c>
      <c r="G32" s="46">
        <f>COUNTIF(算数!J39,1)*算数!$J$10</f>
        <v>0</v>
      </c>
      <c r="H32" s="44">
        <f>COUNTIF(算数!K39,1)*算数!$K$10</f>
        <v>0</v>
      </c>
      <c r="I32" s="44">
        <f>COUNTIF(算数!L39,1)*算数!$L$10</f>
        <v>0</v>
      </c>
      <c r="J32" s="44">
        <f>COUNTIF(算数!M39,1)*算数!$M$10</f>
        <v>0</v>
      </c>
      <c r="K32" s="45">
        <f>COUNTIF(算数!N39,1)*算数!$N$10</f>
        <v>0</v>
      </c>
      <c r="L32" s="46">
        <f>COUNTIF(算数!O39,1)*算数!$O$10</f>
        <v>0</v>
      </c>
      <c r="M32" s="44">
        <f>COUNTIF(算数!P39,1)*算数!$P$10</f>
        <v>0</v>
      </c>
      <c r="N32" s="44">
        <f>COUNTIF(算数!Q39,1)*算数!$Q$10</f>
        <v>0</v>
      </c>
      <c r="O32" s="44">
        <f>COUNTIF(算数!R39,1)*算数!$R$10</f>
        <v>0</v>
      </c>
      <c r="P32" s="45">
        <f>COUNTIF(算数!S39,1)*算数!$S$10</f>
        <v>0</v>
      </c>
      <c r="Q32" s="46">
        <f>COUNTIF(算数!T39,1)*算数!$T$10</f>
        <v>0</v>
      </c>
      <c r="R32" s="44">
        <f>COUNTIF(算数!U39,1)*算数!$U$10</f>
        <v>0</v>
      </c>
      <c r="S32" s="44">
        <f>COUNTIF(算数!V39,1)*算数!$V$10</f>
        <v>0</v>
      </c>
      <c r="T32" s="44">
        <f>COUNTIF(算数!W39,1)*算数!$W$10</f>
        <v>0</v>
      </c>
      <c r="U32" s="45">
        <f>COUNTIF(算数!X39,1)*算数!$X$10</f>
        <v>0</v>
      </c>
      <c r="V32" s="46">
        <f>COUNTIF(算数!Y39,1)*算数!$Y$10</f>
        <v>0</v>
      </c>
      <c r="W32" s="44">
        <f>COUNTIF(算数!Z39,1)*算数!$Z$10</f>
        <v>0</v>
      </c>
      <c r="X32" s="44">
        <f>COUNTIF(算数!AA39,1)*算数!$AA$10</f>
        <v>0</v>
      </c>
      <c r="Y32" s="44">
        <f>COUNTIF(算数!AB39,1)*算数!$AB$10</f>
        <v>0</v>
      </c>
      <c r="Z32" s="146">
        <f>COUNTIF(算数!AC39,1)*算数!$AC$10</f>
        <v>0</v>
      </c>
      <c r="AA32" s="147">
        <f>COUNTIF(算数!AD39,1)*算数!$AD$10</f>
        <v>0</v>
      </c>
      <c r="AB32" s="44">
        <f>COUNTIF(算数!AE39,1)*算数!$AE$10</f>
        <v>0</v>
      </c>
      <c r="AC32" s="44">
        <f>COUNTIF(算数!AF39,1)*算数!$AF$10</f>
        <v>0</v>
      </c>
      <c r="AD32" s="44">
        <f>COUNTIF(算数!AG39,1)*算数!$AG$10</f>
        <v>0</v>
      </c>
      <c r="AE32" s="45">
        <f>COUNTIF(算数!AH39,1)*算数!$AH$10</f>
        <v>0</v>
      </c>
      <c r="AF32" s="46">
        <f>COUNTIF(算数!AI39,1)*算数!$AI$10</f>
        <v>0</v>
      </c>
      <c r="AG32" s="44">
        <f>COUNTIF(算数!AJ39,1)*算数!$AJ$10</f>
        <v>0</v>
      </c>
      <c r="AH32" s="44">
        <f>COUNTIF(算数!AK39,1)*算数!$AK$10</f>
        <v>0</v>
      </c>
      <c r="AI32" s="44">
        <f>COUNTIF(算数!AL39,1)*算数!$AL$10</f>
        <v>0</v>
      </c>
      <c r="AJ32" s="45">
        <f>COUNTIF(算数!AM39,1)*算数!$AM$10</f>
        <v>0</v>
      </c>
      <c r="AK32" s="46">
        <f>COUNTIF(算数!AN39,1)*算数!$AN$10</f>
        <v>0</v>
      </c>
      <c r="AL32" s="44">
        <f>COUNTIF(算数!AO39,1)*算数!$AO$10</f>
        <v>0</v>
      </c>
      <c r="AM32" s="44">
        <f>COUNTIF(算数!AP39,1)*算数!$AP$10</f>
        <v>0</v>
      </c>
      <c r="AN32" s="44">
        <f>COUNTIF(算数!AQ39,1)*算数!$AQ$10</f>
        <v>0</v>
      </c>
      <c r="AO32" s="45">
        <f>COUNTIF(算数!AR39,1)*算数!$AR$10</f>
        <v>0</v>
      </c>
      <c r="AP32" s="46">
        <f>COUNTIF(算数!AS39,1)*算数!$AS$10</f>
        <v>0</v>
      </c>
      <c r="AQ32" s="44">
        <f>COUNTIF(算数!AT39,1)*算数!$AT$10</f>
        <v>0</v>
      </c>
      <c r="AR32" s="44">
        <f>COUNTIF(算数!AU39,1)*算数!$AU$10</f>
        <v>0</v>
      </c>
      <c r="AS32" s="44">
        <f>COUNTIF(算数!AV39,1)*算数!$AV$10</f>
        <v>0</v>
      </c>
      <c r="AT32" s="45">
        <f>COUNTIF(算数!AW39,1)*算数!$AW$10</f>
        <v>0</v>
      </c>
      <c r="AU32" s="46">
        <f>COUNTIF(算数!AX39,1)*算数!$AX$10</f>
        <v>0</v>
      </c>
      <c r="AV32" s="44">
        <f>COUNTIF(算数!AY39,1)*算数!$AY$10</f>
        <v>0</v>
      </c>
      <c r="AW32" s="44">
        <f>COUNTIF(算数!AZ39,1)*算数!$AZ$10</f>
        <v>0</v>
      </c>
      <c r="AX32" s="44">
        <f>COUNTIF(算数!BA39,1)*算数!$BA$10</f>
        <v>0</v>
      </c>
      <c r="AY32" s="46">
        <f>COUNTIF(算数!BB39,1)*算数!$BB$10</f>
        <v>0</v>
      </c>
      <c r="AZ32" s="242">
        <f t="shared" si="0"/>
        <v>0</v>
      </c>
      <c r="BA32" s="107"/>
      <c r="BC32" s="7" t="s">
        <v>82</v>
      </c>
      <c r="BD32" s="117">
        <f>算数!AG58</f>
        <v>0</v>
      </c>
      <c r="BF32" s="7" t="s">
        <v>82</v>
      </c>
      <c r="BG32" s="139"/>
      <c r="BI32" s="54">
        <v>29</v>
      </c>
      <c r="BJ32" s="134"/>
      <c r="BK32" s="144"/>
      <c r="BL32" s="155"/>
      <c r="BM32" s="56"/>
    </row>
    <row r="33" spans="1:65" ht="50.25" customHeight="1" thickBot="1">
      <c r="A33" s="212">
        <v>30</v>
      </c>
      <c r="B33" s="31">
        <f>COUNTIF(算数!E40,1)*算数!$E$10</f>
        <v>0</v>
      </c>
      <c r="C33" s="32">
        <f>COUNTIF(算数!F40,1)*算数!$F$10</f>
        <v>0</v>
      </c>
      <c r="D33" s="32">
        <f>COUNTIF(算数!G40,1)*算数!$G$10</f>
        <v>0</v>
      </c>
      <c r="E33" s="32">
        <f>COUNTIF(算数!H40,1)*算数!$H$10</f>
        <v>0</v>
      </c>
      <c r="F33" s="35">
        <f>COUNTIF(算数!I40,1)*算数!$I$10</f>
        <v>0</v>
      </c>
      <c r="G33" s="31">
        <f>COUNTIF(算数!J40,1)*算数!$J$10</f>
        <v>0</v>
      </c>
      <c r="H33" s="32">
        <f>COUNTIF(算数!K40,1)*算数!$K$10</f>
        <v>0</v>
      </c>
      <c r="I33" s="32">
        <f>COUNTIF(算数!L40,1)*算数!$L$10</f>
        <v>0</v>
      </c>
      <c r="J33" s="32">
        <f>COUNTIF(算数!M40,1)*算数!$M$10</f>
        <v>0</v>
      </c>
      <c r="K33" s="33">
        <f>COUNTIF(算数!N40,1)*算数!$N$10</f>
        <v>0</v>
      </c>
      <c r="L33" s="34">
        <f>COUNTIF(算数!O40,1)*算数!$O$10</f>
        <v>0</v>
      </c>
      <c r="M33" s="32">
        <f>COUNTIF(算数!P40,1)*算数!$P$10</f>
        <v>0</v>
      </c>
      <c r="N33" s="32">
        <f>COUNTIF(算数!Q40,1)*算数!$Q$10</f>
        <v>0</v>
      </c>
      <c r="O33" s="32">
        <f>COUNTIF(算数!R40,1)*算数!$R$10</f>
        <v>0</v>
      </c>
      <c r="P33" s="33">
        <f>COUNTIF(算数!S40,1)*算数!$S$10</f>
        <v>0</v>
      </c>
      <c r="Q33" s="31">
        <f>COUNTIF(算数!T40,1)*算数!$T$10</f>
        <v>0</v>
      </c>
      <c r="R33" s="32">
        <f>COUNTIF(算数!U40,1)*算数!$U$10</f>
        <v>0</v>
      </c>
      <c r="S33" s="32">
        <f>COUNTIF(算数!V40,1)*算数!$V$10</f>
        <v>0</v>
      </c>
      <c r="T33" s="32">
        <f>COUNTIF(算数!W40,1)*算数!$W$10</f>
        <v>0</v>
      </c>
      <c r="U33" s="33">
        <f>COUNTIF(算数!X40,1)*算数!$X$10</f>
        <v>0</v>
      </c>
      <c r="V33" s="31">
        <f>COUNTIF(算数!Y40,1)*算数!$Y$10</f>
        <v>0</v>
      </c>
      <c r="W33" s="32">
        <f>COUNTIF(算数!Z40,1)*算数!$Z$10</f>
        <v>0</v>
      </c>
      <c r="X33" s="32">
        <f>COUNTIF(算数!AA40,1)*算数!$AA$10</f>
        <v>0</v>
      </c>
      <c r="Y33" s="32">
        <f>COUNTIF(算数!AB40,1)*算数!$AB$10</f>
        <v>0</v>
      </c>
      <c r="Z33" s="35">
        <f>COUNTIF(算数!AC40,1)*算数!$AC$10</f>
        <v>0</v>
      </c>
      <c r="AA33" s="31">
        <f>COUNTIF(算数!AD40,1)*算数!$AD$10</f>
        <v>0</v>
      </c>
      <c r="AB33" s="32">
        <f>COUNTIF(算数!AE40,1)*算数!$AE$10</f>
        <v>0</v>
      </c>
      <c r="AC33" s="32">
        <f>COUNTIF(算数!AF40,1)*算数!$AF$10</f>
        <v>0</v>
      </c>
      <c r="AD33" s="32">
        <f>COUNTIF(算数!AG40,1)*算数!$AG$10</f>
        <v>0</v>
      </c>
      <c r="AE33" s="33">
        <f>COUNTIF(算数!AH40,1)*算数!$AH$10</f>
        <v>0</v>
      </c>
      <c r="AF33" s="34">
        <f>COUNTIF(算数!AI40,1)*算数!$AI$10</f>
        <v>0</v>
      </c>
      <c r="AG33" s="28">
        <f>COUNTIF(算数!AJ40,1)*算数!$AJ$10</f>
        <v>0</v>
      </c>
      <c r="AH33" s="28">
        <f>COUNTIF(算数!AK40,1)*算数!$AK$10</f>
        <v>0</v>
      </c>
      <c r="AI33" s="28">
        <f>COUNTIF(算数!AL40,1)*算数!$AL$10</f>
        <v>0</v>
      </c>
      <c r="AJ33" s="29">
        <f>COUNTIF(算数!AM40,1)*算数!$AM$10</f>
        <v>0</v>
      </c>
      <c r="AK33" s="42">
        <f>COUNTIF(算数!AN40,1)*算数!$AN$10</f>
        <v>0</v>
      </c>
      <c r="AL33" s="28">
        <f>COUNTIF(算数!AO40,1)*算数!$AO$10</f>
        <v>0</v>
      </c>
      <c r="AM33" s="28">
        <f>COUNTIF(算数!AP40,1)*算数!$AP$10</f>
        <v>0</v>
      </c>
      <c r="AN33" s="28">
        <f>COUNTIF(算数!AQ40,1)*算数!$AQ$10</f>
        <v>0</v>
      </c>
      <c r="AO33" s="43">
        <f>COUNTIF(算数!AR40,1)*算数!$AR$10</f>
        <v>0</v>
      </c>
      <c r="AP33" s="30">
        <f>COUNTIF(算数!AS40,1)*算数!$AS$10</f>
        <v>0</v>
      </c>
      <c r="AQ33" s="28">
        <f>COUNTIF(算数!AT40,1)*算数!$AT$10</f>
        <v>0</v>
      </c>
      <c r="AR33" s="28">
        <f>COUNTIF(算数!AU40,1)*算数!$AU$10</f>
        <v>0</v>
      </c>
      <c r="AS33" s="28">
        <f>COUNTIF(算数!AV40,1)*算数!$AV$10</f>
        <v>0</v>
      </c>
      <c r="AT33" s="29">
        <f>COUNTIF(算数!AW40,1)*算数!$AW$10</f>
        <v>0</v>
      </c>
      <c r="AU33" s="42">
        <f>COUNTIF(算数!AX40,1)*算数!$AX$10</f>
        <v>0</v>
      </c>
      <c r="AV33" s="28">
        <f>COUNTIF(算数!AY40,1)*算数!$AY$10</f>
        <v>0</v>
      </c>
      <c r="AW33" s="28">
        <f>COUNTIF(算数!AZ40,1)*算数!$AZ$10</f>
        <v>0</v>
      </c>
      <c r="AX33" s="28">
        <f>COUNTIF(算数!BA40,1)*算数!$BA$10</f>
        <v>0</v>
      </c>
      <c r="AY33" s="28">
        <f>COUNTIF(算数!BB40,1)*算数!$BB$10</f>
        <v>0</v>
      </c>
      <c r="AZ33" s="246">
        <f t="shared" si="0"/>
        <v>0</v>
      </c>
      <c r="BA33" s="107"/>
      <c r="BC33" s="7" t="s">
        <v>83</v>
      </c>
      <c r="BD33" s="117">
        <f>算数!AH58</f>
        <v>0</v>
      </c>
      <c r="BF33" s="7" t="s">
        <v>83</v>
      </c>
      <c r="BG33" s="139"/>
      <c r="BI33" s="54">
        <v>30</v>
      </c>
      <c r="BJ33" s="134"/>
      <c r="BK33" s="268"/>
      <c r="BL33" s="155"/>
      <c r="BM33" s="56"/>
    </row>
    <row r="34" spans="1:65" ht="50.25" customHeight="1">
      <c r="A34" s="214">
        <v>31</v>
      </c>
      <c r="B34" s="36">
        <f>COUNTIF(算数!E41,1)*算数!$E$10</f>
        <v>0</v>
      </c>
      <c r="C34" s="37">
        <f>COUNTIF(算数!F41,1)*算数!$F$10</f>
        <v>0</v>
      </c>
      <c r="D34" s="37">
        <f>COUNTIF(算数!G41,1)*算数!$G$10</f>
        <v>0</v>
      </c>
      <c r="E34" s="37">
        <f>COUNTIF(算数!H41,1)*算数!$H$10</f>
        <v>0</v>
      </c>
      <c r="F34" s="40">
        <f>COUNTIF(算数!I41,1)*算数!$I$10</f>
        <v>0</v>
      </c>
      <c r="G34" s="36">
        <f>COUNTIF(算数!J41,1)*算数!$J$10</f>
        <v>0</v>
      </c>
      <c r="H34" s="37">
        <f>COUNTIF(算数!K41,1)*算数!$K$10</f>
        <v>0</v>
      </c>
      <c r="I34" s="37">
        <f>COUNTIF(算数!L41,1)*算数!$L$10</f>
        <v>0</v>
      </c>
      <c r="J34" s="37">
        <f>COUNTIF(算数!M41,1)*算数!$M$10</f>
        <v>0</v>
      </c>
      <c r="K34" s="38">
        <f>COUNTIF(算数!N41,1)*算数!$N$10</f>
        <v>0</v>
      </c>
      <c r="L34" s="39">
        <f>COUNTIF(算数!O41,1)*算数!$O$10</f>
        <v>0</v>
      </c>
      <c r="M34" s="37">
        <f>COUNTIF(算数!P41,1)*算数!$P$10</f>
        <v>0</v>
      </c>
      <c r="N34" s="37">
        <f>COUNTIF(算数!Q41,1)*算数!$Q$10</f>
        <v>0</v>
      </c>
      <c r="O34" s="37">
        <f>COUNTIF(算数!R41,1)*算数!$R$10</f>
        <v>0</v>
      </c>
      <c r="P34" s="38">
        <f>COUNTIF(算数!S41,1)*算数!$S$10</f>
        <v>0</v>
      </c>
      <c r="Q34" s="36">
        <f>COUNTIF(算数!T41,1)*算数!$T$10</f>
        <v>0</v>
      </c>
      <c r="R34" s="37">
        <f>COUNTIF(算数!U41,1)*算数!$U$10</f>
        <v>0</v>
      </c>
      <c r="S34" s="37">
        <f>COUNTIF(算数!V41,1)*算数!$V$10</f>
        <v>0</v>
      </c>
      <c r="T34" s="37">
        <f>COUNTIF(算数!W41,1)*算数!$W$10</f>
        <v>0</v>
      </c>
      <c r="U34" s="38">
        <f>COUNTIF(算数!X41,1)*算数!$X$10</f>
        <v>0</v>
      </c>
      <c r="V34" s="36">
        <f>COUNTIF(算数!Y41,1)*算数!$Y$10</f>
        <v>0</v>
      </c>
      <c r="W34" s="37">
        <f>COUNTIF(算数!Z41,1)*算数!$Z$10</f>
        <v>0</v>
      </c>
      <c r="X34" s="37">
        <f>COUNTIF(算数!AA41,1)*算数!$AA$10</f>
        <v>0</v>
      </c>
      <c r="Y34" s="37">
        <f>COUNTIF(算数!AB41,1)*算数!$AB$10</f>
        <v>0</v>
      </c>
      <c r="Z34" s="40">
        <f>COUNTIF(算数!AC41,1)*算数!$AC$10</f>
        <v>0</v>
      </c>
      <c r="AA34" s="36">
        <f>COUNTIF(算数!AD41,1)*算数!$AD$10</f>
        <v>0</v>
      </c>
      <c r="AB34" s="37">
        <f>COUNTIF(算数!AE41,1)*算数!$AE$10</f>
        <v>0</v>
      </c>
      <c r="AC34" s="37">
        <f>COUNTIF(算数!AF41,1)*算数!$AF$10</f>
        <v>0</v>
      </c>
      <c r="AD34" s="37">
        <f>COUNTIF(算数!AG41,1)*算数!$AG$10</f>
        <v>0</v>
      </c>
      <c r="AE34" s="38">
        <f>COUNTIF(算数!AH41,1)*算数!$AH$10</f>
        <v>0</v>
      </c>
      <c r="AF34" s="39">
        <f>COUNTIF(算数!AI41,1)*算数!$AI$10</f>
        <v>0</v>
      </c>
      <c r="AG34" s="37">
        <f>COUNTIF(算数!AJ41,1)*算数!$AJ$10</f>
        <v>0</v>
      </c>
      <c r="AH34" s="37">
        <f>COUNTIF(算数!AK41,1)*算数!$AK$10</f>
        <v>0</v>
      </c>
      <c r="AI34" s="37">
        <f>COUNTIF(算数!AL41,1)*算数!$AL$10</f>
        <v>0</v>
      </c>
      <c r="AJ34" s="40">
        <f>COUNTIF(算数!AM41,1)*算数!$AM$10</f>
        <v>0</v>
      </c>
      <c r="AK34" s="36">
        <f>COUNTIF(算数!AN41,1)*算数!$AN$10</f>
        <v>0</v>
      </c>
      <c r="AL34" s="37">
        <f>COUNTIF(算数!AO41,1)*算数!$AO$10</f>
        <v>0</v>
      </c>
      <c r="AM34" s="37">
        <f>COUNTIF(算数!AP41,1)*算数!$AP$10</f>
        <v>0</v>
      </c>
      <c r="AN34" s="37">
        <f>COUNTIF(算数!AQ41,1)*算数!$AQ$10</f>
        <v>0</v>
      </c>
      <c r="AO34" s="38">
        <f>COUNTIF(算数!AR41,1)*算数!$AR$10</f>
        <v>0</v>
      </c>
      <c r="AP34" s="39">
        <f>COUNTIF(算数!AS41,1)*算数!$AS$10</f>
        <v>0</v>
      </c>
      <c r="AQ34" s="37">
        <f>COUNTIF(算数!AT41,1)*算数!$AT$10</f>
        <v>0</v>
      </c>
      <c r="AR34" s="37">
        <f>COUNTIF(算数!AU41,1)*算数!$AU$10</f>
        <v>0</v>
      </c>
      <c r="AS34" s="37">
        <f>COUNTIF(算数!AV41,1)*算数!$AV$10</f>
        <v>0</v>
      </c>
      <c r="AT34" s="40">
        <f>COUNTIF(算数!AW41,1)*算数!$AW$10</f>
        <v>0</v>
      </c>
      <c r="AU34" s="36">
        <f>COUNTIF(算数!AX41,1)*算数!$AX$10</f>
        <v>0</v>
      </c>
      <c r="AV34" s="37">
        <f>COUNTIF(算数!AY41,1)*算数!$AY$10</f>
        <v>0</v>
      </c>
      <c r="AW34" s="37">
        <f>COUNTIF(算数!AZ41,1)*算数!$AZ$10</f>
        <v>0</v>
      </c>
      <c r="AX34" s="37">
        <f>COUNTIF(算数!BA41,1)*算数!$BA$10</f>
        <v>0</v>
      </c>
      <c r="AY34" s="37">
        <f>COUNTIF(算数!BB41,1)*算数!$BB$10</f>
        <v>0</v>
      </c>
      <c r="AZ34" s="245">
        <f t="shared" si="0"/>
        <v>0</v>
      </c>
      <c r="BA34" s="107"/>
      <c r="BC34" s="7" t="s">
        <v>84</v>
      </c>
      <c r="BD34" s="117">
        <f>算数!AI58</f>
        <v>0</v>
      </c>
      <c r="BF34" s="7" t="s">
        <v>84</v>
      </c>
      <c r="BG34" s="139"/>
      <c r="BI34" s="55">
        <v>31</v>
      </c>
      <c r="BJ34" s="134"/>
      <c r="BK34" s="268"/>
      <c r="BL34" s="155"/>
      <c r="BM34" s="56"/>
    </row>
    <row r="35" spans="1:65" ht="50.25" customHeight="1" thickBot="1">
      <c r="A35" s="216">
        <v>32</v>
      </c>
      <c r="B35" s="128">
        <f>COUNTIF(算数!E42,1)*算数!$E$10</f>
        <v>0</v>
      </c>
      <c r="C35" s="120">
        <f>COUNTIF(算数!F42,1)*算数!$F$10</f>
        <v>0</v>
      </c>
      <c r="D35" s="120">
        <f>COUNTIF(算数!G42,1)*算数!$G$10</f>
        <v>0</v>
      </c>
      <c r="E35" s="120">
        <f>COUNTIF(算数!H42,1)*算数!$H$10</f>
        <v>0</v>
      </c>
      <c r="F35" s="123">
        <f>COUNTIF(算数!I42,1)*算数!$I$10</f>
        <v>0</v>
      </c>
      <c r="G35" s="41">
        <f>COUNTIF(算数!J42,1)*算数!$J$10</f>
        <v>0</v>
      </c>
      <c r="H35" s="120">
        <f>COUNTIF(算数!K42,1)*算数!$K$10</f>
        <v>0</v>
      </c>
      <c r="I35" s="120">
        <f>COUNTIF(算数!L42,1)*算数!$L$10</f>
        <v>0</v>
      </c>
      <c r="J35" s="120">
        <f>COUNTIF(算数!M42,1)*算数!$M$10</f>
        <v>0</v>
      </c>
      <c r="K35" s="125">
        <f>COUNTIF(算数!N42,1)*算数!$N$10</f>
        <v>0</v>
      </c>
      <c r="L35" s="119">
        <f>COUNTIF(算数!O42,1)*算数!$O$10</f>
        <v>0</v>
      </c>
      <c r="M35" s="120">
        <f>COUNTIF(算数!P42,1)*算数!$P$10</f>
        <v>0</v>
      </c>
      <c r="N35" s="120">
        <f>COUNTIF(算数!Q42,1)*算数!$Q$10</f>
        <v>0</v>
      </c>
      <c r="O35" s="120">
        <f>COUNTIF(算数!R42,1)*算数!$R$10</f>
        <v>0</v>
      </c>
      <c r="P35" s="120">
        <f>COUNTIF(算数!S42,1)*算数!$S$10</f>
        <v>0</v>
      </c>
      <c r="Q35" s="41">
        <f>COUNTIF(算数!T42,1)*算数!$T$10</f>
        <v>0</v>
      </c>
      <c r="R35" s="120">
        <f>COUNTIF(算数!U42,1)*算数!$U$10</f>
        <v>0</v>
      </c>
      <c r="S35" s="120">
        <f>COUNTIF(算数!V42,1)*算数!$V$10</f>
        <v>0</v>
      </c>
      <c r="T35" s="120">
        <f>COUNTIF(算数!W42,1)*算数!$W$10</f>
        <v>0</v>
      </c>
      <c r="U35" s="124">
        <f>COUNTIF(算数!X42,1)*算数!$X$10</f>
        <v>0</v>
      </c>
      <c r="V35" s="41">
        <f>COUNTIF(算数!Y42,1)*算数!$Y$10</f>
        <v>0</v>
      </c>
      <c r="W35" s="120">
        <f>COUNTIF(算数!Z42,1)*算数!$Z$10</f>
        <v>0</v>
      </c>
      <c r="X35" s="120">
        <f>COUNTIF(算数!AA42,1)*算数!$AA$10</f>
        <v>0</v>
      </c>
      <c r="Y35" s="120">
        <f>COUNTIF(算数!AB42,1)*算数!$AB$10</f>
        <v>0</v>
      </c>
      <c r="Z35" s="123">
        <f>COUNTIF(算数!AC42,1)*算数!$AC$10</f>
        <v>0</v>
      </c>
      <c r="AA35" s="41">
        <f>COUNTIF(算数!AD42,1)*算数!$AD$10</f>
        <v>0</v>
      </c>
      <c r="AB35" s="120">
        <f>COUNTIF(算数!AE42,1)*算数!$AE$10</f>
        <v>0</v>
      </c>
      <c r="AC35" s="120">
        <f>COUNTIF(算数!AF42,1)*算数!$AF$10</f>
        <v>0</v>
      </c>
      <c r="AD35" s="120">
        <f>COUNTIF(算数!AG42,1)*算数!$AG$10</f>
        <v>0</v>
      </c>
      <c r="AE35" s="124">
        <f>COUNTIF(算数!AH42,1)*算数!$AH$10</f>
        <v>0</v>
      </c>
      <c r="AF35" s="119">
        <f>COUNTIF(算数!AI42,1)*算数!$AI$10</f>
        <v>0</v>
      </c>
      <c r="AG35" s="28">
        <f>COUNTIF(算数!AJ42,1)*算数!$AJ$10</f>
        <v>0</v>
      </c>
      <c r="AH35" s="28">
        <f>COUNTIF(算数!AK42,1)*算数!$AK$10</f>
        <v>0</v>
      </c>
      <c r="AI35" s="28">
        <f>COUNTIF(算数!AL42,1)*算数!$AL$10</f>
        <v>0</v>
      </c>
      <c r="AJ35" s="29">
        <f>COUNTIF(算数!AM42,1)*算数!$AM$10</f>
        <v>0</v>
      </c>
      <c r="AK35" s="42">
        <f>COUNTIF(算数!AN42,1)*算数!$AN$10</f>
        <v>0</v>
      </c>
      <c r="AL35" s="28">
        <f>COUNTIF(算数!AO42,1)*算数!$AO$10</f>
        <v>0</v>
      </c>
      <c r="AM35" s="28">
        <f>COUNTIF(算数!AP42,1)*算数!$AP$10</f>
        <v>0</v>
      </c>
      <c r="AN35" s="28">
        <f>COUNTIF(算数!AQ42,1)*算数!$AQ$10</f>
        <v>0</v>
      </c>
      <c r="AO35" s="43">
        <f>COUNTIF(算数!AR42,1)*算数!$AR$10</f>
        <v>0</v>
      </c>
      <c r="AP35" s="30">
        <f>COUNTIF(算数!AS42,1)*算数!$AS$10</f>
        <v>0</v>
      </c>
      <c r="AQ35" s="28">
        <f>COUNTIF(算数!AT42,1)*算数!$AT$10</f>
        <v>0</v>
      </c>
      <c r="AR35" s="28">
        <f>COUNTIF(算数!AU42,1)*算数!$AU$10</f>
        <v>0</v>
      </c>
      <c r="AS35" s="28">
        <f>COUNTIF(算数!AV42,1)*算数!$AV$10</f>
        <v>0</v>
      </c>
      <c r="AT35" s="29">
        <f>COUNTIF(算数!AW42,1)*算数!$AW$10</f>
        <v>0</v>
      </c>
      <c r="AU35" s="42">
        <f>COUNTIF(算数!AX42,1)*算数!$AX$10</f>
        <v>0</v>
      </c>
      <c r="AV35" s="28">
        <f>COUNTIF(算数!AY42,1)*算数!$AY$10</f>
        <v>0</v>
      </c>
      <c r="AW35" s="28">
        <f>COUNTIF(算数!AZ42,1)*算数!$AZ$10</f>
        <v>0</v>
      </c>
      <c r="AX35" s="28">
        <f>COUNTIF(算数!BA42,1)*算数!$BA$10</f>
        <v>0</v>
      </c>
      <c r="AY35" s="28">
        <f>COUNTIF(算数!BB42,1)*算数!$BB$10</f>
        <v>0</v>
      </c>
      <c r="AZ35" s="247">
        <f t="shared" si="0"/>
        <v>0</v>
      </c>
      <c r="BA35" s="107"/>
      <c r="BC35" s="7" t="s">
        <v>85</v>
      </c>
      <c r="BD35" s="117">
        <f>算数!AJ58</f>
        <v>0</v>
      </c>
      <c r="BF35" s="7" t="s">
        <v>85</v>
      </c>
      <c r="BG35" s="139"/>
      <c r="BI35" s="54">
        <v>32</v>
      </c>
      <c r="BJ35" s="133"/>
      <c r="BK35" s="268"/>
      <c r="BL35" s="160"/>
      <c r="BM35" s="56"/>
    </row>
    <row r="36" spans="1:65" ht="50.25" customHeight="1">
      <c r="A36" s="94">
        <v>33</v>
      </c>
      <c r="B36" s="127">
        <f>COUNTIF(算数!E43,1)*算数!$E$10</f>
        <v>0</v>
      </c>
      <c r="C36" s="44">
        <f>COUNTIF(算数!F43,1)*算数!$F$10</f>
        <v>0</v>
      </c>
      <c r="D36" s="44">
        <f>COUNTIF(算数!G43,1)*算数!$G$10</f>
        <v>0</v>
      </c>
      <c r="E36" s="44">
        <f>COUNTIF(算数!H43,1)*算数!$H$10</f>
        <v>0</v>
      </c>
      <c r="F36" s="45">
        <f>COUNTIF(算数!I43,1)*算数!$I$10</f>
        <v>0</v>
      </c>
      <c r="G36" s="46">
        <f>COUNTIF(算数!J43,1)*算数!$J$10</f>
        <v>0</v>
      </c>
      <c r="H36" s="44">
        <f>COUNTIF(算数!K43,1)*算数!$K$10</f>
        <v>0</v>
      </c>
      <c r="I36" s="44">
        <f>COUNTIF(算数!L43,1)*算数!$L$10</f>
        <v>0</v>
      </c>
      <c r="J36" s="44">
        <f>COUNTIF(算数!M43,1)*算数!$M$10</f>
        <v>0</v>
      </c>
      <c r="K36" s="45">
        <f>COUNTIF(算数!N43,1)*算数!$N$10</f>
        <v>0</v>
      </c>
      <c r="L36" s="46">
        <f>COUNTIF(算数!O43,1)*算数!$O$10</f>
        <v>0</v>
      </c>
      <c r="M36" s="44">
        <f>COUNTIF(算数!P43,1)*算数!$P$10</f>
        <v>0</v>
      </c>
      <c r="N36" s="44">
        <f>COUNTIF(算数!Q43,1)*算数!$Q$10</f>
        <v>0</v>
      </c>
      <c r="O36" s="44">
        <f>COUNTIF(算数!R43,1)*算数!$R$10</f>
        <v>0</v>
      </c>
      <c r="P36" s="45">
        <f>COUNTIF(算数!S43,1)*算数!$S$10</f>
        <v>0</v>
      </c>
      <c r="Q36" s="46">
        <f>COUNTIF(算数!T43,1)*算数!$T$10</f>
        <v>0</v>
      </c>
      <c r="R36" s="44">
        <f>COUNTIF(算数!U43,1)*算数!$U$10</f>
        <v>0</v>
      </c>
      <c r="S36" s="44">
        <f>COUNTIF(算数!V43,1)*算数!$V$10</f>
        <v>0</v>
      </c>
      <c r="T36" s="44">
        <f>COUNTIF(算数!W43,1)*算数!$W$10</f>
        <v>0</v>
      </c>
      <c r="U36" s="45">
        <f>COUNTIF(算数!X43,1)*算数!$X$10</f>
        <v>0</v>
      </c>
      <c r="V36" s="46">
        <f>COUNTIF(算数!Y43,1)*算数!$Y$10</f>
        <v>0</v>
      </c>
      <c r="W36" s="44">
        <f>COUNTIF(算数!Z43,1)*算数!$Z$10</f>
        <v>0</v>
      </c>
      <c r="X36" s="44">
        <f>COUNTIF(算数!AA43,1)*算数!$AA$10</f>
        <v>0</v>
      </c>
      <c r="Y36" s="44">
        <f>COUNTIF(算数!AB43,1)*算数!$AB$10</f>
        <v>0</v>
      </c>
      <c r="Z36" s="146">
        <f>COUNTIF(算数!AC43,1)*算数!$AC$10</f>
        <v>0</v>
      </c>
      <c r="AA36" s="147">
        <f>COUNTIF(算数!AD43,1)*算数!$AD$10</f>
        <v>0</v>
      </c>
      <c r="AB36" s="44">
        <f>COUNTIF(算数!AE43,1)*算数!$AE$10</f>
        <v>0</v>
      </c>
      <c r="AC36" s="44">
        <f>COUNTIF(算数!AF43,1)*算数!$AF$10</f>
        <v>0</v>
      </c>
      <c r="AD36" s="44">
        <f>COUNTIF(算数!AG43,1)*算数!$AG$10</f>
        <v>0</v>
      </c>
      <c r="AE36" s="45">
        <f>COUNTIF(算数!AH43,1)*算数!$AH$10</f>
        <v>0</v>
      </c>
      <c r="AF36" s="46">
        <f>COUNTIF(算数!AI43,1)*算数!$AI$10</f>
        <v>0</v>
      </c>
      <c r="AG36" s="44">
        <f>COUNTIF(算数!AJ43,1)*算数!$AJ$10</f>
        <v>0</v>
      </c>
      <c r="AH36" s="44">
        <f>COUNTIF(算数!AK43,1)*算数!$AK$10</f>
        <v>0</v>
      </c>
      <c r="AI36" s="44">
        <f>COUNTIF(算数!AL43,1)*算数!$AL$10</f>
        <v>0</v>
      </c>
      <c r="AJ36" s="45">
        <f>COUNTIF(算数!AM43,1)*算数!$AM$10</f>
        <v>0</v>
      </c>
      <c r="AK36" s="46">
        <f>COUNTIF(算数!AN43,1)*算数!$AN$10</f>
        <v>0</v>
      </c>
      <c r="AL36" s="44">
        <f>COUNTIF(算数!AO43,1)*算数!$AO$10</f>
        <v>0</v>
      </c>
      <c r="AM36" s="44">
        <f>COUNTIF(算数!AP43,1)*算数!$AP$10</f>
        <v>0</v>
      </c>
      <c r="AN36" s="44">
        <f>COUNTIF(算数!AQ43,1)*算数!$AQ$10</f>
        <v>0</v>
      </c>
      <c r="AO36" s="45">
        <f>COUNTIF(算数!AR43,1)*算数!$AR$10</f>
        <v>0</v>
      </c>
      <c r="AP36" s="46">
        <f>COUNTIF(算数!AS43,1)*算数!$AS$10</f>
        <v>0</v>
      </c>
      <c r="AQ36" s="44">
        <f>COUNTIF(算数!AT43,1)*算数!$AT$10</f>
        <v>0</v>
      </c>
      <c r="AR36" s="44">
        <f>COUNTIF(算数!AU43,1)*算数!$AU$10</f>
        <v>0</v>
      </c>
      <c r="AS36" s="44">
        <f>COUNTIF(算数!AV43,1)*算数!$AV$10</f>
        <v>0</v>
      </c>
      <c r="AT36" s="45">
        <f>COUNTIF(算数!AW43,1)*算数!$AW$10</f>
        <v>0</v>
      </c>
      <c r="AU36" s="46">
        <f>COUNTIF(算数!AX43,1)*算数!$AX$10</f>
        <v>0</v>
      </c>
      <c r="AV36" s="44">
        <f>COUNTIF(算数!AY43,1)*算数!$AY$10</f>
        <v>0</v>
      </c>
      <c r="AW36" s="44">
        <f>COUNTIF(算数!AZ43,1)*算数!$AZ$10</f>
        <v>0</v>
      </c>
      <c r="AX36" s="44">
        <f>COUNTIF(算数!BA43,1)*算数!$BA$10</f>
        <v>0</v>
      </c>
      <c r="AY36" s="46">
        <f>COUNTIF(算数!BB43,1)*算数!$BB$10</f>
        <v>0</v>
      </c>
      <c r="AZ36" s="242">
        <f t="shared" si="0"/>
        <v>0</v>
      </c>
      <c r="BA36" s="107"/>
      <c r="BC36" s="7" t="s">
        <v>86</v>
      </c>
      <c r="BD36" s="117">
        <f>算数!AK58</f>
        <v>0</v>
      </c>
      <c r="BF36" s="7" t="s">
        <v>86</v>
      </c>
      <c r="BG36" s="139"/>
      <c r="BI36" s="54">
        <v>33</v>
      </c>
      <c r="BJ36" s="133"/>
      <c r="BK36" s="268"/>
      <c r="BL36" s="160"/>
      <c r="BM36" s="56"/>
    </row>
    <row r="37" spans="1:65" ht="50.25" customHeight="1" thickBot="1">
      <c r="A37" s="212">
        <v>34</v>
      </c>
      <c r="B37" s="31">
        <f>COUNTIF(算数!E44,1)*算数!$E$10</f>
        <v>0</v>
      </c>
      <c r="C37" s="32">
        <f>COUNTIF(算数!F44,1)*算数!$F$10</f>
        <v>0</v>
      </c>
      <c r="D37" s="32">
        <f>COUNTIF(算数!G44,1)*算数!$G$10</f>
        <v>0</v>
      </c>
      <c r="E37" s="32">
        <f>COUNTIF(算数!H44,1)*算数!$H$10</f>
        <v>0</v>
      </c>
      <c r="F37" s="35">
        <f>COUNTIF(算数!I44,1)*算数!$I$10</f>
        <v>0</v>
      </c>
      <c r="G37" s="31">
        <f>COUNTIF(算数!J44,1)*算数!$J$10</f>
        <v>0</v>
      </c>
      <c r="H37" s="32">
        <f>COUNTIF(算数!K44,1)*算数!$K$10</f>
        <v>0</v>
      </c>
      <c r="I37" s="32">
        <f>COUNTIF(算数!L44,1)*算数!$L$10</f>
        <v>0</v>
      </c>
      <c r="J37" s="32">
        <f>COUNTIF(算数!M44,1)*算数!$M$10</f>
        <v>0</v>
      </c>
      <c r="K37" s="33">
        <f>COUNTIF(算数!N44,1)*算数!$N$10</f>
        <v>0</v>
      </c>
      <c r="L37" s="34">
        <f>COUNTIF(算数!O44,1)*算数!$O$10</f>
        <v>0</v>
      </c>
      <c r="M37" s="32">
        <f>COUNTIF(算数!P44,1)*算数!$P$10</f>
        <v>0</v>
      </c>
      <c r="N37" s="32">
        <f>COUNTIF(算数!Q44,1)*算数!$Q$10</f>
        <v>0</v>
      </c>
      <c r="O37" s="32">
        <f>COUNTIF(算数!R44,1)*算数!$R$10</f>
        <v>0</v>
      </c>
      <c r="P37" s="33">
        <f>COUNTIF(算数!S44,1)*算数!$S$10</f>
        <v>0</v>
      </c>
      <c r="Q37" s="31">
        <f>COUNTIF(算数!T44,1)*算数!$T$10</f>
        <v>0</v>
      </c>
      <c r="R37" s="32">
        <f>COUNTIF(算数!U44,1)*算数!$U$10</f>
        <v>0</v>
      </c>
      <c r="S37" s="32">
        <f>COUNTIF(算数!V44,1)*算数!$V$10</f>
        <v>0</v>
      </c>
      <c r="T37" s="32">
        <f>COUNTIF(算数!W44,1)*算数!$W$10</f>
        <v>0</v>
      </c>
      <c r="U37" s="33">
        <f>COUNTIF(算数!X44,1)*算数!$X$10</f>
        <v>0</v>
      </c>
      <c r="V37" s="31">
        <f>COUNTIF(算数!Y44,1)*算数!$Y$10</f>
        <v>0</v>
      </c>
      <c r="W37" s="32">
        <f>COUNTIF(算数!Z44,1)*算数!$Z$10</f>
        <v>0</v>
      </c>
      <c r="X37" s="32">
        <f>COUNTIF(算数!AA44,1)*算数!$AA$10</f>
        <v>0</v>
      </c>
      <c r="Y37" s="32">
        <f>COUNTIF(算数!AB44,1)*算数!$AB$10</f>
        <v>0</v>
      </c>
      <c r="Z37" s="35">
        <f>COUNTIF(算数!AC44,1)*算数!$AC$10</f>
        <v>0</v>
      </c>
      <c r="AA37" s="31">
        <f>COUNTIF(算数!AD44,1)*算数!$AD$10</f>
        <v>0</v>
      </c>
      <c r="AB37" s="32">
        <f>COUNTIF(算数!AE44,1)*算数!$AE$10</f>
        <v>0</v>
      </c>
      <c r="AC37" s="32">
        <f>COUNTIF(算数!AF44,1)*算数!$AF$10</f>
        <v>0</v>
      </c>
      <c r="AD37" s="32">
        <f>COUNTIF(算数!AG44,1)*算数!$AG$10</f>
        <v>0</v>
      </c>
      <c r="AE37" s="33">
        <f>COUNTIF(算数!AH44,1)*算数!$AH$10</f>
        <v>0</v>
      </c>
      <c r="AF37" s="34">
        <f>COUNTIF(算数!AI44,1)*算数!$AI$10</f>
        <v>0</v>
      </c>
      <c r="AG37" s="28">
        <f>COUNTIF(算数!AJ44,1)*算数!$AJ$10</f>
        <v>0</v>
      </c>
      <c r="AH37" s="28">
        <f>COUNTIF(算数!AK44,1)*算数!$AK$10</f>
        <v>0</v>
      </c>
      <c r="AI37" s="28">
        <f>COUNTIF(算数!AL44,1)*算数!$AL$10</f>
        <v>0</v>
      </c>
      <c r="AJ37" s="29">
        <f>COUNTIF(算数!AM44,1)*算数!$AM$10</f>
        <v>0</v>
      </c>
      <c r="AK37" s="42">
        <f>COUNTIF(算数!AN44,1)*算数!$AN$10</f>
        <v>0</v>
      </c>
      <c r="AL37" s="28">
        <f>COUNTIF(算数!AO44,1)*算数!$AO$10</f>
        <v>0</v>
      </c>
      <c r="AM37" s="28">
        <f>COUNTIF(算数!AP44,1)*算数!$AP$10</f>
        <v>0</v>
      </c>
      <c r="AN37" s="28">
        <f>COUNTIF(算数!AQ44,1)*算数!$AQ$10</f>
        <v>0</v>
      </c>
      <c r="AO37" s="43">
        <f>COUNTIF(算数!AR44,1)*算数!$AR$10</f>
        <v>0</v>
      </c>
      <c r="AP37" s="30">
        <f>COUNTIF(算数!AS44,1)*算数!$AS$10</f>
        <v>0</v>
      </c>
      <c r="AQ37" s="28">
        <f>COUNTIF(算数!AT44,1)*算数!$AT$10</f>
        <v>0</v>
      </c>
      <c r="AR37" s="28">
        <f>COUNTIF(算数!AU44,1)*算数!$AU$10</f>
        <v>0</v>
      </c>
      <c r="AS37" s="28">
        <f>COUNTIF(算数!AV44,1)*算数!$AV$10</f>
        <v>0</v>
      </c>
      <c r="AT37" s="29">
        <f>COUNTIF(算数!AW44,1)*算数!$AW$10</f>
        <v>0</v>
      </c>
      <c r="AU37" s="42">
        <f>COUNTIF(算数!AX44,1)*算数!$AX$10</f>
        <v>0</v>
      </c>
      <c r="AV37" s="28">
        <f>COUNTIF(算数!AY44,1)*算数!$AY$10</f>
        <v>0</v>
      </c>
      <c r="AW37" s="28">
        <f>COUNTIF(算数!AZ44,1)*算数!$AZ$10</f>
        <v>0</v>
      </c>
      <c r="AX37" s="28">
        <f>COUNTIF(算数!BA44,1)*算数!$BA$10</f>
        <v>0</v>
      </c>
      <c r="AY37" s="28">
        <f>COUNTIF(算数!BB44,1)*算数!$BB$10</f>
        <v>0</v>
      </c>
      <c r="AZ37" s="245">
        <f t="shared" si="0"/>
        <v>0</v>
      </c>
      <c r="BA37" s="107"/>
      <c r="BC37" s="10" t="s">
        <v>87</v>
      </c>
      <c r="BD37" s="117">
        <f>算数!AL58</f>
        <v>0</v>
      </c>
      <c r="BF37" s="10" t="s">
        <v>87</v>
      </c>
      <c r="BG37" s="139"/>
      <c r="BI37" s="54">
        <v>34</v>
      </c>
      <c r="BJ37" s="133"/>
      <c r="BK37" s="268"/>
      <c r="BL37" s="160"/>
      <c r="BM37" s="56"/>
    </row>
    <row r="38" spans="1:65" ht="50.25" customHeight="1">
      <c r="A38" s="214">
        <v>35</v>
      </c>
      <c r="B38" s="36">
        <f>COUNTIF(算数!E45,1)*算数!$E$10</f>
        <v>0</v>
      </c>
      <c r="C38" s="37">
        <f>COUNTIF(算数!F45,1)*算数!$F$10</f>
        <v>0</v>
      </c>
      <c r="D38" s="37">
        <f>COUNTIF(算数!G45,1)*算数!$G$10</f>
        <v>0</v>
      </c>
      <c r="E38" s="37">
        <f>COUNTIF(算数!H45,1)*算数!$H$10</f>
        <v>0</v>
      </c>
      <c r="F38" s="40">
        <f>COUNTIF(算数!I45,1)*算数!$I$10</f>
        <v>0</v>
      </c>
      <c r="G38" s="36">
        <f>COUNTIF(算数!J45,1)*算数!$J$10</f>
        <v>0</v>
      </c>
      <c r="H38" s="37">
        <f>COUNTIF(算数!K45,1)*算数!$K$10</f>
        <v>0</v>
      </c>
      <c r="I38" s="37">
        <f>COUNTIF(算数!L45,1)*算数!$L$10</f>
        <v>0</v>
      </c>
      <c r="J38" s="37">
        <f>COUNTIF(算数!M45,1)*算数!$M$10</f>
        <v>0</v>
      </c>
      <c r="K38" s="38">
        <f>COUNTIF(算数!N45,1)*算数!$N$10</f>
        <v>0</v>
      </c>
      <c r="L38" s="39">
        <f>COUNTIF(算数!O45,1)*算数!$O$10</f>
        <v>0</v>
      </c>
      <c r="M38" s="37">
        <f>COUNTIF(算数!P45,1)*算数!$P$10</f>
        <v>0</v>
      </c>
      <c r="N38" s="37">
        <f>COUNTIF(算数!Q45,1)*算数!$Q$10</f>
        <v>0</v>
      </c>
      <c r="O38" s="37">
        <f>COUNTIF(算数!R45,1)*算数!$R$10</f>
        <v>0</v>
      </c>
      <c r="P38" s="38">
        <f>COUNTIF(算数!S45,1)*算数!$S$10</f>
        <v>0</v>
      </c>
      <c r="Q38" s="36">
        <f>COUNTIF(算数!T45,1)*算数!$T$10</f>
        <v>0</v>
      </c>
      <c r="R38" s="37">
        <f>COUNTIF(算数!U45,1)*算数!$U$10</f>
        <v>0</v>
      </c>
      <c r="S38" s="37">
        <f>COUNTIF(算数!V45,1)*算数!$V$10</f>
        <v>0</v>
      </c>
      <c r="T38" s="37">
        <f>COUNTIF(算数!W45,1)*算数!$W$10</f>
        <v>0</v>
      </c>
      <c r="U38" s="38">
        <f>COUNTIF(算数!X45,1)*算数!$X$10</f>
        <v>0</v>
      </c>
      <c r="V38" s="36">
        <f>COUNTIF(算数!Y45,1)*算数!$Y$10</f>
        <v>0</v>
      </c>
      <c r="W38" s="37">
        <f>COUNTIF(算数!Z45,1)*算数!$Z$10</f>
        <v>0</v>
      </c>
      <c r="X38" s="37">
        <f>COUNTIF(算数!AA45,1)*算数!$AA$10</f>
        <v>0</v>
      </c>
      <c r="Y38" s="37">
        <f>COUNTIF(算数!AB45,1)*算数!$AB$10</f>
        <v>0</v>
      </c>
      <c r="Z38" s="40">
        <f>COUNTIF(算数!AC45,1)*算数!$AC$10</f>
        <v>0</v>
      </c>
      <c r="AA38" s="36">
        <f>COUNTIF(算数!AD45,1)*算数!$AD$10</f>
        <v>0</v>
      </c>
      <c r="AB38" s="37">
        <f>COUNTIF(算数!AE45,1)*算数!$AE$10</f>
        <v>0</v>
      </c>
      <c r="AC38" s="37">
        <f>COUNTIF(算数!AF45,1)*算数!$AF$10</f>
        <v>0</v>
      </c>
      <c r="AD38" s="37">
        <f>COUNTIF(算数!AG45,1)*算数!$AG$10</f>
        <v>0</v>
      </c>
      <c r="AE38" s="38">
        <f>COUNTIF(算数!AH45,1)*算数!$AH$10</f>
        <v>0</v>
      </c>
      <c r="AF38" s="39">
        <f>COUNTIF(算数!AI45,1)*算数!$AI$10</f>
        <v>0</v>
      </c>
      <c r="AG38" s="37">
        <f>COUNTIF(算数!AJ45,1)*算数!$AJ$10</f>
        <v>0</v>
      </c>
      <c r="AH38" s="37">
        <f>COUNTIF(算数!AK45,1)*算数!$AK$10</f>
        <v>0</v>
      </c>
      <c r="AI38" s="37">
        <f>COUNTIF(算数!AL45,1)*算数!$AL$10</f>
        <v>0</v>
      </c>
      <c r="AJ38" s="40">
        <f>COUNTIF(算数!AM45,1)*算数!$AM$10</f>
        <v>0</v>
      </c>
      <c r="AK38" s="36">
        <f>COUNTIF(算数!AN45,1)*算数!$AN$10</f>
        <v>0</v>
      </c>
      <c r="AL38" s="37">
        <f>COUNTIF(算数!AO45,1)*算数!$AO$10</f>
        <v>0</v>
      </c>
      <c r="AM38" s="37">
        <f>COUNTIF(算数!AP45,1)*算数!$AP$10</f>
        <v>0</v>
      </c>
      <c r="AN38" s="37">
        <f>COUNTIF(算数!AQ45,1)*算数!$AQ$10</f>
        <v>0</v>
      </c>
      <c r="AO38" s="38">
        <f>COUNTIF(算数!AR45,1)*算数!$AR$10</f>
        <v>0</v>
      </c>
      <c r="AP38" s="39">
        <f>COUNTIF(算数!AS45,1)*算数!$AS$10</f>
        <v>0</v>
      </c>
      <c r="AQ38" s="37">
        <f>COUNTIF(算数!AT45,1)*算数!$AT$10</f>
        <v>0</v>
      </c>
      <c r="AR38" s="37">
        <f>COUNTIF(算数!AU45,1)*算数!$AU$10</f>
        <v>0</v>
      </c>
      <c r="AS38" s="37">
        <f>COUNTIF(算数!AV45,1)*算数!$AV$10</f>
        <v>0</v>
      </c>
      <c r="AT38" s="40">
        <f>COUNTIF(算数!AW45,1)*算数!$AW$10</f>
        <v>0</v>
      </c>
      <c r="AU38" s="36">
        <f>COUNTIF(算数!AX45,1)*算数!$AX$10</f>
        <v>0</v>
      </c>
      <c r="AV38" s="37">
        <f>COUNTIF(算数!AY45,1)*算数!$AY$10</f>
        <v>0</v>
      </c>
      <c r="AW38" s="37">
        <f>COUNTIF(算数!AZ45,1)*算数!$AZ$10</f>
        <v>0</v>
      </c>
      <c r="AX38" s="37">
        <f>COUNTIF(算数!BA45,1)*算数!$BA$10</f>
        <v>0</v>
      </c>
      <c r="AY38" s="37">
        <f>COUNTIF(算数!BB45,1)*算数!$BB$10</f>
        <v>0</v>
      </c>
      <c r="AZ38" s="244">
        <f t="shared" si="0"/>
        <v>0</v>
      </c>
      <c r="BA38" s="107"/>
      <c r="BC38" s="9" t="s">
        <v>88</v>
      </c>
      <c r="BD38" s="117">
        <f>算数!AM58</f>
        <v>0</v>
      </c>
      <c r="BF38" s="9" t="s">
        <v>88</v>
      </c>
      <c r="BG38" s="139"/>
      <c r="BI38" s="54">
        <v>35</v>
      </c>
      <c r="BJ38" s="133"/>
      <c r="BK38" s="269"/>
      <c r="BL38" s="160"/>
      <c r="BM38" s="56"/>
    </row>
    <row r="39" spans="1:65" ht="50.25" customHeight="1" thickBot="1">
      <c r="A39" s="216">
        <v>36</v>
      </c>
      <c r="B39" s="128">
        <f>COUNTIF(算数!E46,1)*算数!$E$10</f>
        <v>0</v>
      </c>
      <c r="C39" s="120">
        <f>COUNTIF(算数!F46,1)*算数!$F$10</f>
        <v>0</v>
      </c>
      <c r="D39" s="120">
        <f>COUNTIF(算数!G46,1)*算数!$G$10</f>
        <v>0</v>
      </c>
      <c r="E39" s="120">
        <f>COUNTIF(算数!H46,1)*算数!$H$10</f>
        <v>0</v>
      </c>
      <c r="F39" s="123">
        <f>COUNTIF(算数!I46,1)*算数!$I$10</f>
        <v>0</v>
      </c>
      <c r="G39" s="41">
        <f>COUNTIF(算数!J46,1)*算数!$J$10</f>
        <v>0</v>
      </c>
      <c r="H39" s="120">
        <f>COUNTIF(算数!K46,1)*算数!$K$10</f>
        <v>0</v>
      </c>
      <c r="I39" s="120">
        <f>COUNTIF(算数!L46,1)*算数!$L$10</f>
        <v>0</v>
      </c>
      <c r="J39" s="120">
        <f>COUNTIF(算数!M46,1)*算数!$M$10</f>
        <v>0</v>
      </c>
      <c r="K39" s="125">
        <f>COUNTIF(算数!N46,1)*算数!$N$10</f>
        <v>0</v>
      </c>
      <c r="L39" s="119">
        <f>COUNTIF(算数!O46,1)*算数!$O$10</f>
        <v>0</v>
      </c>
      <c r="M39" s="120">
        <f>COUNTIF(算数!P46,1)*算数!$P$10</f>
        <v>0</v>
      </c>
      <c r="N39" s="120">
        <f>COUNTIF(算数!Q46,1)*算数!$Q$10</f>
        <v>0</v>
      </c>
      <c r="O39" s="120">
        <f>COUNTIF(算数!R46,1)*算数!$R$10</f>
        <v>0</v>
      </c>
      <c r="P39" s="120">
        <f>COUNTIF(算数!S46,1)*算数!$S$10</f>
        <v>0</v>
      </c>
      <c r="Q39" s="41">
        <f>COUNTIF(算数!T46,1)*算数!$T$10</f>
        <v>0</v>
      </c>
      <c r="R39" s="120">
        <f>COUNTIF(算数!U46,1)*算数!$U$10</f>
        <v>0</v>
      </c>
      <c r="S39" s="120">
        <f>COUNTIF(算数!V46,1)*算数!$V$10</f>
        <v>0</v>
      </c>
      <c r="T39" s="120">
        <f>COUNTIF(算数!W46,1)*算数!$W$10</f>
        <v>0</v>
      </c>
      <c r="U39" s="124">
        <f>COUNTIF(算数!X46,1)*算数!$X$10</f>
        <v>0</v>
      </c>
      <c r="V39" s="41">
        <f>COUNTIF(算数!Y46,1)*算数!$Y$10</f>
        <v>0</v>
      </c>
      <c r="W39" s="120">
        <f>COUNTIF(算数!Z46,1)*算数!$Z$10</f>
        <v>0</v>
      </c>
      <c r="X39" s="120">
        <f>COUNTIF(算数!AA46,1)*算数!$AA$10</f>
        <v>0</v>
      </c>
      <c r="Y39" s="120">
        <f>COUNTIF(算数!AB46,1)*算数!$AB$10</f>
        <v>0</v>
      </c>
      <c r="Z39" s="123">
        <f>COUNTIF(算数!AC46,1)*算数!$AC$10</f>
        <v>0</v>
      </c>
      <c r="AA39" s="41">
        <f>COUNTIF(算数!AD46,1)*算数!$AD$10</f>
        <v>0</v>
      </c>
      <c r="AB39" s="120">
        <f>COUNTIF(算数!AE46,1)*算数!$AE$10</f>
        <v>0</v>
      </c>
      <c r="AC39" s="120">
        <f>COUNTIF(算数!AF46,1)*算数!$AF$10</f>
        <v>0</v>
      </c>
      <c r="AD39" s="120">
        <f>COUNTIF(算数!AG46,1)*算数!$AG$10</f>
        <v>0</v>
      </c>
      <c r="AE39" s="124">
        <f>COUNTIF(算数!AH46,1)*算数!$AH$10</f>
        <v>0</v>
      </c>
      <c r="AF39" s="119">
        <f>COUNTIF(算数!AI46,1)*算数!$AI$10</f>
        <v>0</v>
      </c>
      <c r="AG39" s="28">
        <f>COUNTIF(算数!AJ46,1)*算数!$AJ$10</f>
        <v>0</v>
      </c>
      <c r="AH39" s="28">
        <f>COUNTIF(算数!AK46,1)*算数!$AK$10</f>
        <v>0</v>
      </c>
      <c r="AI39" s="28">
        <f>COUNTIF(算数!AL46,1)*算数!$AL$10</f>
        <v>0</v>
      </c>
      <c r="AJ39" s="29">
        <f>COUNTIF(算数!AM46,1)*算数!$AM$10</f>
        <v>0</v>
      </c>
      <c r="AK39" s="42">
        <f>COUNTIF(算数!AN46,1)*算数!$AN$10</f>
        <v>0</v>
      </c>
      <c r="AL39" s="28">
        <f>COUNTIF(算数!AO46,1)*算数!$AO$10</f>
        <v>0</v>
      </c>
      <c r="AM39" s="28">
        <f>COUNTIF(算数!AP46,1)*算数!$AP$10</f>
        <v>0</v>
      </c>
      <c r="AN39" s="28">
        <f>COUNTIF(算数!AQ46,1)*算数!$AQ$10</f>
        <v>0</v>
      </c>
      <c r="AO39" s="43">
        <f>COUNTIF(算数!AR46,1)*算数!$AR$10</f>
        <v>0</v>
      </c>
      <c r="AP39" s="30">
        <f>COUNTIF(算数!AS46,1)*算数!$AS$10</f>
        <v>0</v>
      </c>
      <c r="AQ39" s="28">
        <f>COUNTIF(算数!AT46,1)*算数!$AT$10</f>
        <v>0</v>
      </c>
      <c r="AR39" s="28">
        <f>COUNTIF(算数!AU46,1)*算数!$AU$10</f>
        <v>0</v>
      </c>
      <c r="AS39" s="28">
        <f>COUNTIF(算数!AV46,1)*算数!$AV$10</f>
        <v>0</v>
      </c>
      <c r="AT39" s="29">
        <f>COUNTIF(算数!AW46,1)*算数!$AW$10</f>
        <v>0</v>
      </c>
      <c r="AU39" s="42">
        <f>COUNTIF(算数!AX46,1)*算数!$AX$10</f>
        <v>0</v>
      </c>
      <c r="AV39" s="28">
        <f>COUNTIF(算数!AY46,1)*算数!$AY$10</f>
        <v>0</v>
      </c>
      <c r="AW39" s="28">
        <f>COUNTIF(算数!AZ46,1)*算数!$AZ$10</f>
        <v>0</v>
      </c>
      <c r="AX39" s="28">
        <f>COUNTIF(算数!BA46,1)*算数!$BA$10</f>
        <v>0</v>
      </c>
      <c r="AY39" s="28">
        <f>COUNTIF(算数!BB46,1)*算数!$BB$10</f>
        <v>0</v>
      </c>
      <c r="AZ39" s="247">
        <f t="shared" si="0"/>
        <v>0</v>
      </c>
      <c r="BA39" s="107"/>
      <c r="BC39" s="27" t="s">
        <v>91</v>
      </c>
      <c r="BD39" s="117">
        <f>算数!AN58</f>
        <v>0</v>
      </c>
      <c r="BF39" s="7" t="s">
        <v>91</v>
      </c>
      <c r="BG39" s="139"/>
      <c r="BI39" s="55">
        <v>36</v>
      </c>
      <c r="BJ39" s="132"/>
      <c r="BK39" s="270"/>
      <c r="BL39" s="161"/>
      <c r="BM39" s="57"/>
    </row>
    <row r="40" spans="1:65" ht="50.25" customHeight="1">
      <c r="A40" s="94">
        <v>37</v>
      </c>
      <c r="B40" s="127">
        <f>COUNTIF(算数!E47,1)*算数!$E$10</f>
        <v>0</v>
      </c>
      <c r="C40" s="44">
        <f>COUNTIF(算数!F47,1)*算数!$F$10</f>
        <v>0</v>
      </c>
      <c r="D40" s="44">
        <f>COUNTIF(算数!G47,1)*算数!$G$10</f>
        <v>0</v>
      </c>
      <c r="E40" s="44">
        <f>COUNTIF(算数!H47,1)*算数!$H$10</f>
        <v>0</v>
      </c>
      <c r="F40" s="45">
        <f>COUNTIF(算数!I47,1)*算数!$I$10</f>
        <v>0</v>
      </c>
      <c r="G40" s="46">
        <f>COUNTIF(算数!J47,1)*算数!$J$10</f>
        <v>0</v>
      </c>
      <c r="H40" s="44">
        <f>COUNTIF(算数!K47,1)*算数!$K$10</f>
        <v>0</v>
      </c>
      <c r="I40" s="44">
        <f>COUNTIF(算数!L47,1)*算数!$L$10</f>
        <v>0</v>
      </c>
      <c r="J40" s="44">
        <f>COUNTIF(算数!M47,1)*算数!$M$10</f>
        <v>0</v>
      </c>
      <c r="K40" s="45">
        <f>COUNTIF(算数!N47,1)*算数!$N$10</f>
        <v>0</v>
      </c>
      <c r="L40" s="46">
        <f>COUNTIF(算数!O47,1)*算数!$O$10</f>
        <v>0</v>
      </c>
      <c r="M40" s="44">
        <f>COUNTIF(算数!P47,1)*算数!$P$10</f>
        <v>0</v>
      </c>
      <c r="N40" s="44">
        <f>COUNTIF(算数!Q47,1)*算数!$Q$10</f>
        <v>0</v>
      </c>
      <c r="O40" s="44">
        <f>COUNTIF(算数!R47,1)*算数!$R$10</f>
        <v>0</v>
      </c>
      <c r="P40" s="45">
        <f>COUNTIF(算数!S47,1)*算数!$S$10</f>
        <v>0</v>
      </c>
      <c r="Q40" s="46">
        <f>COUNTIF(算数!T47,1)*算数!$T$10</f>
        <v>0</v>
      </c>
      <c r="R40" s="44">
        <f>COUNTIF(算数!U47,1)*算数!$U$10</f>
        <v>0</v>
      </c>
      <c r="S40" s="44">
        <f>COUNTIF(算数!V47,1)*算数!$V$10</f>
        <v>0</v>
      </c>
      <c r="T40" s="44">
        <f>COUNTIF(算数!W47,1)*算数!$W$10</f>
        <v>0</v>
      </c>
      <c r="U40" s="45">
        <f>COUNTIF(算数!X47,1)*算数!$X$10</f>
        <v>0</v>
      </c>
      <c r="V40" s="46">
        <f>COUNTIF(算数!Y47,1)*算数!$Y$10</f>
        <v>0</v>
      </c>
      <c r="W40" s="44">
        <f>COUNTIF(算数!Z47,1)*算数!$Z$10</f>
        <v>0</v>
      </c>
      <c r="X40" s="44">
        <f>COUNTIF(算数!AA47,1)*算数!$AA$10</f>
        <v>0</v>
      </c>
      <c r="Y40" s="44">
        <f>COUNTIF(算数!AB47,1)*算数!$AB$10</f>
        <v>0</v>
      </c>
      <c r="Z40" s="146">
        <f>COUNTIF(算数!AC47,1)*算数!$AC$10</f>
        <v>0</v>
      </c>
      <c r="AA40" s="147">
        <f>COUNTIF(算数!AD47,1)*算数!$AD$10</f>
        <v>0</v>
      </c>
      <c r="AB40" s="44">
        <f>COUNTIF(算数!AE47,1)*算数!$AE$10</f>
        <v>0</v>
      </c>
      <c r="AC40" s="44">
        <f>COUNTIF(算数!AF47,1)*算数!$AF$10</f>
        <v>0</v>
      </c>
      <c r="AD40" s="44">
        <f>COUNTIF(算数!AG47,1)*算数!$AG$10</f>
        <v>0</v>
      </c>
      <c r="AE40" s="45">
        <f>COUNTIF(算数!AH47,1)*算数!$AH$10</f>
        <v>0</v>
      </c>
      <c r="AF40" s="46">
        <f>COUNTIF(算数!AI47,1)*算数!$AI$10</f>
        <v>0</v>
      </c>
      <c r="AG40" s="44">
        <f>COUNTIF(算数!AJ47,1)*算数!$AJ$10</f>
        <v>0</v>
      </c>
      <c r="AH40" s="44">
        <f>COUNTIF(算数!AK47,1)*算数!$AK$10</f>
        <v>0</v>
      </c>
      <c r="AI40" s="44">
        <f>COUNTIF(算数!AL47,1)*算数!$AL$10</f>
        <v>0</v>
      </c>
      <c r="AJ40" s="45">
        <f>COUNTIF(算数!AM47,1)*算数!$AM$10</f>
        <v>0</v>
      </c>
      <c r="AK40" s="46">
        <f>COUNTIF(算数!AN47,1)*算数!$AN$10</f>
        <v>0</v>
      </c>
      <c r="AL40" s="44">
        <f>COUNTIF(算数!AO47,1)*算数!$AO$10</f>
        <v>0</v>
      </c>
      <c r="AM40" s="44">
        <f>COUNTIF(算数!AP47,1)*算数!$AP$10</f>
        <v>0</v>
      </c>
      <c r="AN40" s="44">
        <f>COUNTIF(算数!AQ47,1)*算数!$AQ$10</f>
        <v>0</v>
      </c>
      <c r="AO40" s="45">
        <f>COUNTIF(算数!AR47,1)*算数!$AR$10</f>
        <v>0</v>
      </c>
      <c r="AP40" s="46">
        <f>COUNTIF(算数!AS47,1)*算数!$AS$10</f>
        <v>0</v>
      </c>
      <c r="AQ40" s="44">
        <f>COUNTIF(算数!AT47,1)*算数!$AT$10</f>
        <v>0</v>
      </c>
      <c r="AR40" s="44">
        <f>COUNTIF(算数!AU47,1)*算数!$AU$10</f>
        <v>0</v>
      </c>
      <c r="AS40" s="44">
        <f>COUNTIF(算数!AV47,1)*算数!$AV$10</f>
        <v>0</v>
      </c>
      <c r="AT40" s="45">
        <f>COUNTIF(算数!AW47,1)*算数!$AW$10</f>
        <v>0</v>
      </c>
      <c r="AU40" s="46">
        <f>COUNTIF(算数!AX47,1)*算数!$AX$10</f>
        <v>0</v>
      </c>
      <c r="AV40" s="44">
        <f>COUNTIF(算数!AY47,1)*算数!$AY$10</f>
        <v>0</v>
      </c>
      <c r="AW40" s="44">
        <f>COUNTIF(算数!AZ47,1)*算数!$AZ$10</f>
        <v>0</v>
      </c>
      <c r="AX40" s="44">
        <f>COUNTIF(算数!BA47,1)*算数!$BA$10</f>
        <v>0</v>
      </c>
      <c r="AY40" s="46">
        <f>COUNTIF(算数!BB47,1)*算数!$BB$10</f>
        <v>0</v>
      </c>
      <c r="AZ40" s="245">
        <f t="shared" si="0"/>
        <v>0</v>
      </c>
      <c r="BA40" s="107"/>
      <c r="BC40" s="27" t="s">
        <v>92</v>
      </c>
      <c r="BD40" s="117">
        <f>算数!AO58</f>
        <v>0</v>
      </c>
      <c r="BF40" s="7" t="s">
        <v>92</v>
      </c>
      <c r="BG40" s="139"/>
      <c r="BI40" s="54">
        <v>37</v>
      </c>
      <c r="BJ40" s="133"/>
      <c r="BK40" s="269"/>
      <c r="BL40" s="160"/>
      <c r="BM40" s="56"/>
    </row>
    <row r="41" spans="1:65" ht="50.25" customHeight="1" thickBot="1">
      <c r="A41" s="212">
        <v>38</v>
      </c>
      <c r="B41" s="31">
        <f>COUNTIF(算数!E48,1)*算数!$E$10</f>
        <v>0</v>
      </c>
      <c r="C41" s="32">
        <f>COUNTIF(算数!F48,1)*算数!$F$10</f>
        <v>0</v>
      </c>
      <c r="D41" s="32">
        <f>COUNTIF(算数!G48,1)*算数!$G$10</f>
        <v>0</v>
      </c>
      <c r="E41" s="32">
        <f>COUNTIF(算数!H48,1)*算数!$H$10</f>
        <v>0</v>
      </c>
      <c r="F41" s="35">
        <f>COUNTIF(算数!I48,1)*算数!$I$10</f>
        <v>0</v>
      </c>
      <c r="G41" s="31">
        <f>COUNTIF(算数!J48,1)*算数!$J$10</f>
        <v>0</v>
      </c>
      <c r="H41" s="32">
        <f>COUNTIF(算数!K48,1)*算数!$K$10</f>
        <v>0</v>
      </c>
      <c r="I41" s="32">
        <f>COUNTIF(算数!L48,1)*算数!$L$10</f>
        <v>0</v>
      </c>
      <c r="J41" s="32">
        <f>COUNTIF(算数!M48,1)*算数!$M$10</f>
        <v>0</v>
      </c>
      <c r="K41" s="33">
        <f>COUNTIF(算数!N48,1)*算数!$N$10</f>
        <v>0</v>
      </c>
      <c r="L41" s="34">
        <f>COUNTIF(算数!O48,1)*算数!$O$10</f>
        <v>0</v>
      </c>
      <c r="M41" s="32">
        <f>COUNTIF(算数!P48,1)*算数!$P$10</f>
        <v>0</v>
      </c>
      <c r="N41" s="32">
        <f>COUNTIF(算数!Q48,1)*算数!$Q$10</f>
        <v>0</v>
      </c>
      <c r="O41" s="32">
        <f>COUNTIF(算数!R48,1)*算数!$R$10</f>
        <v>0</v>
      </c>
      <c r="P41" s="33">
        <f>COUNTIF(算数!S48,1)*算数!$S$10</f>
        <v>0</v>
      </c>
      <c r="Q41" s="31">
        <f>COUNTIF(算数!T48,1)*算数!$T$10</f>
        <v>0</v>
      </c>
      <c r="R41" s="32">
        <f>COUNTIF(算数!U48,1)*算数!$U$10</f>
        <v>0</v>
      </c>
      <c r="S41" s="32">
        <f>COUNTIF(算数!V48,1)*算数!$V$10</f>
        <v>0</v>
      </c>
      <c r="T41" s="32">
        <f>COUNTIF(算数!W48,1)*算数!$W$10</f>
        <v>0</v>
      </c>
      <c r="U41" s="33">
        <f>COUNTIF(算数!X48,1)*算数!$X$10</f>
        <v>0</v>
      </c>
      <c r="V41" s="31">
        <f>COUNTIF(算数!Y48,1)*算数!$Y$10</f>
        <v>0</v>
      </c>
      <c r="W41" s="32">
        <f>COUNTIF(算数!Z48,1)*算数!$Z$10</f>
        <v>0</v>
      </c>
      <c r="X41" s="32">
        <f>COUNTIF(算数!AA48,1)*算数!$AA$10</f>
        <v>0</v>
      </c>
      <c r="Y41" s="32">
        <f>COUNTIF(算数!AB48,1)*算数!$AB$10</f>
        <v>0</v>
      </c>
      <c r="Z41" s="35">
        <f>COUNTIF(算数!AC48,1)*算数!$AC$10</f>
        <v>0</v>
      </c>
      <c r="AA41" s="31">
        <f>COUNTIF(算数!AD48,1)*算数!$AD$10</f>
        <v>0</v>
      </c>
      <c r="AB41" s="32">
        <f>COUNTIF(算数!AE48,1)*算数!$AE$10</f>
        <v>0</v>
      </c>
      <c r="AC41" s="32">
        <f>COUNTIF(算数!AF48,1)*算数!$AF$10</f>
        <v>0</v>
      </c>
      <c r="AD41" s="32">
        <f>COUNTIF(算数!AG48,1)*算数!$AG$10</f>
        <v>0</v>
      </c>
      <c r="AE41" s="33">
        <f>COUNTIF(算数!AH48,1)*算数!$AH$10</f>
        <v>0</v>
      </c>
      <c r="AF41" s="34">
        <f>COUNTIF(算数!AI48,1)*算数!$AI$10</f>
        <v>0</v>
      </c>
      <c r="AG41" s="28">
        <f>COUNTIF(算数!AJ48,1)*算数!$AJ$10</f>
        <v>0</v>
      </c>
      <c r="AH41" s="28">
        <f>COUNTIF(算数!AK48,1)*算数!$AK$10</f>
        <v>0</v>
      </c>
      <c r="AI41" s="28">
        <f>COUNTIF(算数!AL48,1)*算数!$AL$10</f>
        <v>0</v>
      </c>
      <c r="AJ41" s="29">
        <f>COUNTIF(算数!AM48,1)*算数!$AM$10</f>
        <v>0</v>
      </c>
      <c r="AK41" s="42">
        <f>COUNTIF(算数!AN48,1)*算数!$AN$10</f>
        <v>0</v>
      </c>
      <c r="AL41" s="28">
        <f>COUNTIF(算数!AO48,1)*算数!$AO$10</f>
        <v>0</v>
      </c>
      <c r="AM41" s="28">
        <f>COUNTIF(算数!AP48,1)*算数!$AP$10</f>
        <v>0</v>
      </c>
      <c r="AN41" s="28">
        <f>COUNTIF(算数!AQ48,1)*算数!$AQ$10</f>
        <v>0</v>
      </c>
      <c r="AO41" s="43">
        <f>COUNTIF(算数!AR48,1)*算数!$AR$10</f>
        <v>0</v>
      </c>
      <c r="AP41" s="30">
        <f>COUNTIF(算数!AS48,1)*算数!$AS$10</f>
        <v>0</v>
      </c>
      <c r="AQ41" s="28">
        <f>COUNTIF(算数!AT48,1)*算数!$AT$10</f>
        <v>0</v>
      </c>
      <c r="AR41" s="28">
        <f>COUNTIF(算数!AU48,1)*算数!$AU$10</f>
        <v>0</v>
      </c>
      <c r="AS41" s="28">
        <f>COUNTIF(算数!AV48,1)*算数!$AV$10</f>
        <v>0</v>
      </c>
      <c r="AT41" s="29">
        <f>COUNTIF(算数!AW48,1)*算数!$AW$10</f>
        <v>0</v>
      </c>
      <c r="AU41" s="42">
        <f>COUNTIF(算数!AX48,1)*算数!$AX$10</f>
        <v>0</v>
      </c>
      <c r="AV41" s="28">
        <f>COUNTIF(算数!AY48,1)*算数!$AY$10</f>
        <v>0</v>
      </c>
      <c r="AW41" s="28">
        <f>COUNTIF(算数!AZ48,1)*算数!$AZ$10</f>
        <v>0</v>
      </c>
      <c r="AX41" s="28">
        <f>COUNTIF(算数!BA48,1)*算数!$BA$10</f>
        <v>0</v>
      </c>
      <c r="AY41" s="28">
        <f>COUNTIF(算数!BB48,1)*算数!$BB$10</f>
        <v>0</v>
      </c>
      <c r="AZ41" s="246">
        <f t="shared" si="0"/>
        <v>0</v>
      </c>
      <c r="BA41" s="107"/>
      <c r="BC41" s="27" t="s">
        <v>93</v>
      </c>
      <c r="BD41" s="117">
        <f>算数!AP58</f>
        <v>0</v>
      </c>
      <c r="BF41" s="7" t="s">
        <v>93</v>
      </c>
      <c r="BG41" s="139"/>
      <c r="BI41" s="54">
        <v>38</v>
      </c>
      <c r="BJ41" s="133"/>
      <c r="BK41" s="269"/>
      <c r="BL41" s="160"/>
      <c r="BM41" s="56"/>
    </row>
    <row r="42" spans="1:65" ht="50.25" customHeight="1">
      <c r="A42" s="248">
        <v>39</v>
      </c>
      <c r="B42" s="36">
        <f>COUNTIF(算数!E49,1)*算数!$E$10</f>
        <v>0</v>
      </c>
      <c r="C42" s="37">
        <f>COUNTIF(算数!F49,1)*算数!$F$10</f>
        <v>0</v>
      </c>
      <c r="D42" s="37">
        <f>COUNTIF(算数!G49,1)*算数!$G$10</f>
        <v>0</v>
      </c>
      <c r="E42" s="37">
        <f>COUNTIF(算数!H49,1)*算数!$H$10</f>
        <v>0</v>
      </c>
      <c r="F42" s="40">
        <f>COUNTIF(算数!I49,1)*算数!$I$10</f>
        <v>0</v>
      </c>
      <c r="G42" s="36">
        <f>COUNTIF(算数!J49,1)*算数!$J$10</f>
        <v>0</v>
      </c>
      <c r="H42" s="37">
        <f>COUNTIF(算数!K49,1)*算数!$K$10</f>
        <v>0</v>
      </c>
      <c r="I42" s="37">
        <f>COUNTIF(算数!L49,1)*算数!$L$10</f>
        <v>0</v>
      </c>
      <c r="J42" s="37">
        <f>COUNTIF(算数!M49,1)*算数!$M$10</f>
        <v>0</v>
      </c>
      <c r="K42" s="38">
        <f>COUNTIF(算数!N49,1)*算数!$N$10</f>
        <v>0</v>
      </c>
      <c r="L42" s="39">
        <f>COUNTIF(算数!O49,1)*算数!$O$10</f>
        <v>0</v>
      </c>
      <c r="M42" s="37">
        <f>COUNTIF(算数!P49,1)*算数!$P$10</f>
        <v>0</v>
      </c>
      <c r="N42" s="37">
        <f>COUNTIF(算数!Q49,1)*算数!$Q$10</f>
        <v>0</v>
      </c>
      <c r="O42" s="37">
        <f>COUNTIF(算数!R49,1)*算数!$R$10</f>
        <v>0</v>
      </c>
      <c r="P42" s="38">
        <f>COUNTIF(算数!S49,1)*算数!$S$10</f>
        <v>0</v>
      </c>
      <c r="Q42" s="36">
        <f>COUNTIF(算数!T49,1)*算数!$T$10</f>
        <v>0</v>
      </c>
      <c r="R42" s="37">
        <f>COUNTIF(算数!U49,1)*算数!$U$10</f>
        <v>0</v>
      </c>
      <c r="S42" s="37">
        <f>COUNTIF(算数!V49,1)*算数!$V$10</f>
        <v>0</v>
      </c>
      <c r="T42" s="37">
        <f>COUNTIF(算数!W49,1)*算数!$W$10</f>
        <v>0</v>
      </c>
      <c r="U42" s="38">
        <f>COUNTIF(算数!X49,1)*算数!$X$10</f>
        <v>0</v>
      </c>
      <c r="V42" s="36">
        <f>COUNTIF(算数!Y49,1)*算数!$Y$10</f>
        <v>0</v>
      </c>
      <c r="W42" s="37">
        <f>COUNTIF(算数!Z49,1)*算数!$Z$10</f>
        <v>0</v>
      </c>
      <c r="X42" s="37">
        <f>COUNTIF(算数!AA49,1)*算数!$AA$10</f>
        <v>0</v>
      </c>
      <c r="Y42" s="37">
        <f>COUNTIF(算数!AB49,1)*算数!$AB$10</f>
        <v>0</v>
      </c>
      <c r="Z42" s="40">
        <f>COUNTIF(算数!AC49,1)*算数!$AC$10</f>
        <v>0</v>
      </c>
      <c r="AA42" s="36">
        <f>COUNTIF(算数!AD49,1)*算数!$AD$10</f>
        <v>0</v>
      </c>
      <c r="AB42" s="37">
        <f>COUNTIF(算数!AE49,1)*算数!$AE$10</f>
        <v>0</v>
      </c>
      <c r="AC42" s="37">
        <f>COUNTIF(算数!AF49,1)*算数!$AF$10</f>
        <v>0</v>
      </c>
      <c r="AD42" s="37">
        <f>COUNTIF(算数!AG49,1)*算数!$AG$10</f>
        <v>0</v>
      </c>
      <c r="AE42" s="38">
        <f>COUNTIF(算数!AH49,1)*算数!$AH$10</f>
        <v>0</v>
      </c>
      <c r="AF42" s="39">
        <f>COUNTIF(算数!AI49,1)*算数!$AI$10</f>
        <v>0</v>
      </c>
      <c r="AG42" s="37">
        <f>COUNTIF(算数!AJ49,1)*算数!$AJ$10</f>
        <v>0</v>
      </c>
      <c r="AH42" s="37">
        <f>COUNTIF(算数!AK49,1)*算数!$AK$10</f>
        <v>0</v>
      </c>
      <c r="AI42" s="37">
        <f>COUNTIF(算数!AL49,1)*算数!$AL$10</f>
        <v>0</v>
      </c>
      <c r="AJ42" s="40">
        <f>COUNTIF(算数!AM49,1)*算数!$AM$10</f>
        <v>0</v>
      </c>
      <c r="AK42" s="36">
        <f>COUNTIF(算数!AN49,1)*算数!$AN$10</f>
        <v>0</v>
      </c>
      <c r="AL42" s="37">
        <f>COUNTIF(算数!AO49,1)*算数!$AO$10</f>
        <v>0</v>
      </c>
      <c r="AM42" s="37">
        <f>COUNTIF(算数!AP49,1)*算数!$AP$10</f>
        <v>0</v>
      </c>
      <c r="AN42" s="37">
        <f>COUNTIF(算数!AQ49,1)*算数!$AQ$10</f>
        <v>0</v>
      </c>
      <c r="AO42" s="38">
        <f>COUNTIF(算数!AR49,1)*算数!$AR$10</f>
        <v>0</v>
      </c>
      <c r="AP42" s="39">
        <f>COUNTIF(算数!AS49,1)*算数!$AS$10</f>
        <v>0</v>
      </c>
      <c r="AQ42" s="37">
        <f>COUNTIF(算数!AT49,1)*算数!$AT$10</f>
        <v>0</v>
      </c>
      <c r="AR42" s="37">
        <f>COUNTIF(算数!AU49,1)*算数!$AU$10</f>
        <v>0</v>
      </c>
      <c r="AS42" s="37">
        <f>COUNTIF(算数!AV49,1)*算数!$AV$10</f>
        <v>0</v>
      </c>
      <c r="AT42" s="40">
        <f>COUNTIF(算数!AW49,1)*算数!$AW$10</f>
        <v>0</v>
      </c>
      <c r="AU42" s="36">
        <f>COUNTIF(算数!AX49,1)*算数!$AX$10</f>
        <v>0</v>
      </c>
      <c r="AV42" s="37">
        <f>COUNTIF(算数!AY49,1)*算数!$AY$10</f>
        <v>0</v>
      </c>
      <c r="AW42" s="37">
        <f>COUNTIF(算数!AZ49,1)*算数!$AZ$10</f>
        <v>0</v>
      </c>
      <c r="AX42" s="37">
        <f>COUNTIF(算数!BA49,1)*算数!$BA$10</f>
        <v>0</v>
      </c>
      <c r="AY42" s="37">
        <f>COUNTIF(算数!BB49,1)*算数!$BB$10</f>
        <v>0</v>
      </c>
      <c r="AZ42" s="249">
        <f t="shared" si="0"/>
        <v>0</v>
      </c>
      <c r="BA42" s="107"/>
      <c r="BC42" s="27" t="s">
        <v>94</v>
      </c>
      <c r="BD42" s="117">
        <f>算数!AQ58</f>
        <v>0</v>
      </c>
      <c r="BF42" s="7" t="s">
        <v>94</v>
      </c>
      <c r="BG42" s="139"/>
      <c r="BI42" s="54">
        <v>39</v>
      </c>
      <c r="BJ42" s="133"/>
      <c r="BK42" s="269"/>
      <c r="BL42" s="160"/>
      <c r="BM42" s="56"/>
    </row>
    <row r="43" spans="1:65" ht="50.25" customHeight="1" thickBot="1">
      <c r="A43" s="216">
        <v>40</v>
      </c>
      <c r="B43" s="128">
        <f>COUNTIF(算数!E50,1)*算数!$E$10</f>
        <v>0</v>
      </c>
      <c r="C43" s="120">
        <f>COUNTIF(算数!F50,1)*算数!$F$10</f>
        <v>0</v>
      </c>
      <c r="D43" s="120">
        <f>COUNTIF(算数!G50,1)*算数!$G$10</f>
        <v>0</v>
      </c>
      <c r="E43" s="120">
        <f>COUNTIF(算数!H50,1)*算数!$H$10</f>
        <v>0</v>
      </c>
      <c r="F43" s="123">
        <f>COUNTIF(算数!I50,1)*算数!$I$10</f>
        <v>0</v>
      </c>
      <c r="G43" s="41">
        <f>COUNTIF(算数!J50,1)*算数!$J$10</f>
        <v>0</v>
      </c>
      <c r="H43" s="120">
        <f>COUNTIF(算数!K50,1)*算数!$K$10</f>
        <v>0</v>
      </c>
      <c r="I43" s="120">
        <f>COUNTIF(算数!L50,1)*算数!$L$10</f>
        <v>0</v>
      </c>
      <c r="J43" s="120">
        <f>COUNTIF(算数!M50,1)*算数!$M$10</f>
        <v>0</v>
      </c>
      <c r="K43" s="125">
        <f>COUNTIF(算数!N50,1)*算数!$N$10</f>
        <v>0</v>
      </c>
      <c r="L43" s="119">
        <f>COUNTIF(算数!O50,1)*算数!$O$10</f>
        <v>0</v>
      </c>
      <c r="M43" s="120">
        <f>COUNTIF(算数!P50,1)*算数!$P$10</f>
        <v>0</v>
      </c>
      <c r="N43" s="120">
        <f>COUNTIF(算数!Q50,1)*算数!$Q$10</f>
        <v>0</v>
      </c>
      <c r="O43" s="120">
        <f>COUNTIF(算数!R50,1)*算数!$R$10</f>
        <v>0</v>
      </c>
      <c r="P43" s="120">
        <f>COUNTIF(算数!S50,1)*算数!$S$10</f>
        <v>0</v>
      </c>
      <c r="Q43" s="41">
        <f>COUNTIF(算数!T50,1)*算数!$T$10</f>
        <v>0</v>
      </c>
      <c r="R43" s="120">
        <f>COUNTIF(算数!U50,1)*算数!$U$10</f>
        <v>0</v>
      </c>
      <c r="S43" s="120">
        <f>COUNTIF(算数!V50,1)*算数!$V$10</f>
        <v>0</v>
      </c>
      <c r="T43" s="120">
        <f>COUNTIF(算数!W50,1)*算数!$W$10</f>
        <v>0</v>
      </c>
      <c r="U43" s="124">
        <f>COUNTIF(算数!X50,1)*算数!$X$10</f>
        <v>0</v>
      </c>
      <c r="V43" s="41">
        <f>COUNTIF(算数!Y50,1)*算数!$Y$10</f>
        <v>0</v>
      </c>
      <c r="W43" s="120">
        <f>COUNTIF(算数!Z50,1)*算数!$Z$10</f>
        <v>0</v>
      </c>
      <c r="X43" s="120">
        <f>COUNTIF(算数!AA50,1)*算数!$AA$10</f>
        <v>0</v>
      </c>
      <c r="Y43" s="120">
        <f>COUNTIF(算数!AB50,1)*算数!$AB$10</f>
        <v>0</v>
      </c>
      <c r="Z43" s="123">
        <f>COUNTIF(算数!AC50,1)*算数!$AC$10</f>
        <v>0</v>
      </c>
      <c r="AA43" s="41">
        <f>COUNTIF(算数!AD50,1)*算数!$AD$10</f>
        <v>0</v>
      </c>
      <c r="AB43" s="120">
        <f>COUNTIF(算数!AE50,1)*算数!$AE$10</f>
        <v>0</v>
      </c>
      <c r="AC43" s="120">
        <f>COUNTIF(算数!AF50,1)*算数!$AF$10</f>
        <v>0</v>
      </c>
      <c r="AD43" s="120">
        <f>COUNTIF(算数!AG50,1)*算数!$AG$10</f>
        <v>0</v>
      </c>
      <c r="AE43" s="124">
        <f>COUNTIF(算数!AH50,1)*算数!$AH$10</f>
        <v>0</v>
      </c>
      <c r="AF43" s="119">
        <f>COUNTIF(算数!AI50,1)*算数!$AI$10</f>
        <v>0</v>
      </c>
      <c r="AG43" s="28">
        <f>COUNTIF(算数!AJ50,1)*算数!$AJ$10</f>
        <v>0</v>
      </c>
      <c r="AH43" s="28">
        <f>COUNTIF(算数!AK50,1)*算数!$AK$10</f>
        <v>0</v>
      </c>
      <c r="AI43" s="28">
        <f>COUNTIF(算数!AL50,1)*算数!$AL$10</f>
        <v>0</v>
      </c>
      <c r="AJ43" s="29">
        <f>COUNTIF(算数!AM50,1)*算数!$AM$10</f>
        <v>0</v>
      </c>
      <c r="AK43" s="42">
        <f>COUNTIF(算数!AN50,1)*算数!$AN$10</f>
        <v>0</v>
      </c>
      <c r="AL43" s="28">
        <f>COUNTIF(算数!AO50,1)*算数!$AO$10</f>
        <v>0</v>
      </c>
      <c r="AM43" s="28">
        <f>COUNTIF(算数!AP50,1)*算数!$AP$10</f>
        <v>0</v>
      </c>
      <c r="AN43" s="28">
        <f>COUNTIF(算数!AQ50,1)*算数!$AQ$10</f>
        <v>0</v>
      </c>
      <c r="AO43" s="43">
        <f>COUNTIF(算数!AR50,1)*算数!$AR$10</f>
        <v>0</v>
      </c>
      <c r="AP43" s="30">
        <f>COUNTIF(算数!AS50,1)*算数!$AS$10</f>
        <v>0</v>
      </c>
      <c r="AQ43" s="28">
        <f>COUNTIF(算数!AT50,1)*算数!$AT$10</f>
        <v>0</v>
      </c>
      <c r="AR43" s="28">
        <f>COUNTIF(算数!AU50,1)*算数!$AU$10</f>
        <v>0</v>
      </c>
      <c r="AS43" s="28">
        <f>COUNTIF(算数!AV50,1)*算数!$AV$10</f>
        <v>0</v>
      </c>
      <c r="AT43" s="29">
        <f>COUNTIF(算数!AW50,1)*算数!$AW$10</f>
        <v>0</v>
      </c>
      <c r="AU43" s="42">
        <f>COUNTIF(算数!AX50,1)*算数!$AX$10</f>
        <v>0</v>
      </c>
      <c r="AV43" s="28">
        <f>COUNTIF(算数!AY50,1)*算数!$AY$10</f>
        <v>0</v>
      </c>
      <c r="AW43" s="28">
        <f>COUNTIF(算数!AZ50,1)*算数!$AZ$10</f>
        <v>0</v>
      </c>
      <c r="AX43" s="28">
        <f>COUNTIF(算数!BA50,1)*算数!$BA$10</f>
        <v>0</v>
      </c>
      <c r="AY43" s="28">
        <f>COUNTIF(算数!BB50,1)*算数!$BB$10</f>
        <v>0</v>
      </c>
      <c r="AZ43" s="247">
        <f t="shared" si="0"/>
        <v>0</v>
      </c>
      <c r="BA43" s="107"/>
      <c r="BC43" s="27" t="s">
        <v>95</v>
      </c>
      <c r="BD43" s="117">
        <f>算数!AR58</f>
        <v>0</v>
      </c>
      <c r="BF43" s="7" t="s">
        <v>95</v>
      </c>
      <c r="BG43" s="139"/>
      <c r="BI43" s="54">
        <v>40</v>
      </c>
      <c r="BJ43" s="133"/>
      <c r="BK43" s="269"/>
      <c r="BL43" s="160"/>
      <c r="BM43" s="56"/>
    </row>
    <row r="44" spans="1:65" ht="50.25" customHeight="1">
      <c r="A44" s="221">
        <v>41</v>
      </c>
      <c r="B44" s="127">
        <f>COUNTIF(算数!E51,1)*算数!$E$10</f>
        <v>0</v>
      </c>
      <c r="C44" s="44">
        <f>COUNTIF(算数!F51,1)*算数!$F$10</f>
        <v>0</v>
      </c>
      <c r="D44" s="44">
        <f>COUNTIF(算数!G51,1)*算数!$G$10</f>
        <v>0</v>
      </c>
      <c r="E44" s="44">
        <f>COUNTIF(算数!H51,1)*算数!$H$10</f>
        <v>0</v>
      </c>
      <c r="F44" s="45">
        <f>COUNTIF(算数!I51,1)*算数!$I$10</f>
        <v>0</v>
      </c>
      <c r="G44" s="46">
        <f>COUNTIF(算数!J51,1)*算数!$J$10</f>
        <v>0</v>
      </c>
      <c r="H44" s="44">
        <f>COUNTIF(算数!K51,1)*算数!$K$10</f>
        <v>0</v>
      </c>
      <c r="I44" s="44">
        <f>COUNTIF(算数!L51,1)*算数!$L$10</f>
        <v>0</v>
      </c>
      <c r="J44" s="44">
        <f>COUNTIF(算数!M51,1)*算数!$M$10</f>
        <v>0</v>
      </c>
      <c r="K44" s="45">
        <f>COUNTIF(算数!N51,1)*算数!$N$10</f>
        <v>0</v>
      </c>
      <c r="L44" s="46">
        <f>COUNTIF(算数!O51,1)*算数!$O$10</f>
        <v>0</v>
      </c>
      <c r="M44" s="44">
        <f>COUNTIF(算数!P51,1)*算数!$P$10</f>
        <v>0</v>
      </c>
      <c r="N44" s="44">
        <f>COUNTIF(算数!Q51,1)*算数!$Q$10</f>
        <v>0</v>
      </c>
      <c r="O44" s="44">
        <f>COUNTIF(算数!R51,1)*算数!$R$10</f>
        <v>0</v>
      </c>
      <c r="P44" s="45">
        <f>COUNTIF(算数!S51,1)*算数!$S$10</f>
        <v>0</v>
      </c>
      <c r="Q44" s="46">
        <f>COUNTIF(算数!T51,1)*算数!$T$10</f>
        <v>0</v>
      </c>
      <c r="R44" s="44">
        <f>COUNTIF(算数!U51,1)*算数!$U$10</f>
        <v>0</v>
      </c>
      <c r="S44" s="44">
        <f>COUNTIF(算数!V51,1)*算数!$V$10</f>
        <v>0</v>
      </c>
      <c r="T44" s="44">
        <f>COUNTIF(算数!W51,1)*算数!$W$10</f>
        <v>0</v>
      </c>
      <c r="U44" s="45">
        <f>COUNTIF(算数!X51,1)*算数!$X$10</f>
        <v>0</v>
      </c>
      <c r="V44" s="46">
        <f>COUNTIF(算数!Y51,1)*算数!$Y$10</f>
        <v>0</v>
      </c>
      <c r="W44" s="44">
        <f>COUNTIF(算数!Z51,1)*算数!$Z$10</f>
        <v>0</v>
      </c>
      <c r="X44" s="44">
        <f>COUNTIF(算数!AA51,1)*算数!$AA$10</f>
        <v>0</v>
      </c>
      <c r="Y44" s="44">
        <f>COUNTIF(算数!AB51,1)*算数!$AB$10</f>
        <v>0</v>
      </c>
      <c r="Z44" s="146">
        <f>COUNTIF(算数!AC51,1)*算数!$AC$10</f>
        <v>0</v>
      </c>
      <c r="AA44" s="147">
        <f>COUNTIF(算数!AD51,1)*算数!$AD$10</f>
        <v>0</v>
      </c>
      <c r="AB44" s="44">
        <f>COUNTIF(算数!AE51,1)*算数!$AE$10</f>
        <v>0</v>
      </c>
      <c r="AC44" s="44">
        <f>COUNTIF(算数!AF51,1)*算数!$AF$10</f>
        <v>0</v>
      </c>
      <c r="AD44" s="44">
        <f>COUNTIF(算数!AG51,1)*算数!$AG$10</f>
        <v>0</v>
      </c>
      <c r="AE44" s="45">
        <f>COUNTIF(算数!AH51,1)*算数!$AH$10</f>
        <v>0</v>
      </c>
      <c r="AF44" s="46">
        <f>COUNTIF(算数!AI51,1)*算数!$AI$10</f>
        <v>0</v>
      </c>
      <c r="AG44" s="44">
        <f>COUNTIF(算数!AJ51,1)*算数!$AJ$10</f>
        <v>0</v>
      </c>
      <c r="AH44" s="44">
        <f>COUNTIF(算数!AK51,1)*算数!$AK$10</f>
        <v>0</v>
      </c>
      <c r="AI44" s="44">
        <f>COUNTIF(算数!AL51,1)*算数!$AL$10</f>
        <v>0</v>
      </c>
      <c r="AJ44" s="45">
        <f>COUNTIF(算数!AM51,1)*算数!$AM$10</f>
        <v>0</v>
      </c>
      <c r="AK44" s="46">
        <f>COUNTIF(算数!AN51,1)*算数!$AN$10</f>
        <v>0</v>
      </c>
      <c r="AL44" s="44">
        <f>COUNTIF(算数!AO51,1)*算数!$AO$10</f>
        <v>0</v>
      </c>
      <c r="AM44" s="44">
        <f>COUNTIF(算数!AP51,1)*算数!$AP$10</f>
        <v>0</v>
      </c>
      <c r="AN44" s="44">
        <f>COUNTIF(算数!AQ51,1)*算数!$AQ$10</f>
        <v>0</v>
      </c>
      <c r="AO44" s="45">
        <f>COUNTIF(算数!AR51,1)*算数!$AR$10</f>
        <v>0</v>
      </c>
      <c r="AP44" s="46">
        <f>COUNTIF(算数!AS51,1)*算数!$AS$10</f>
        <v>0</v>
      </c>
      <c r="AQ44" s="44">
        <f>COUNTIF(算数!AT51,1)*算数!$AT$10</f>
        <v>0</v>
      </c>
      <c r="AR44" s="44">
        <f>COUNTIF(算数!AU51,1)*算数!$AU$10</f>
        <v>0</v>
      </c>
      <c r="AS44" s="44">
        <f>COUNTIF(算数!AV51,1)*算数!$AV$10</f>
        <v>0</v>
      </c>
      <c r="AT44" s="45">
        <f>COUNTIF(算数!AW51,1)*算数!$AW$10</f>
        <v>0</v>
      </c>
      <c r="AU44" s="46">
        <f>COUNTIF(算数!AX51,1)*算数!$AX$10</f>
        <v>0</v>
      </c>
      <c r="AV44" s="44">
        <f>COUNTIF(算数!AY51,1)*算数!$AY$10</f>
        <v>0</v>
      </c>
      <c r="AW44" s="44">
        <f>COUNTIF(算数!AZ51,1)*算数!$AZ$10</f>
        <v>0</v>
      </c>
      <c r="AX44" s="44">
        <f>COUNTIF(算数!BA51,1)*算数!$BA$10</f>
        <v>0</v>
      </c>
      <c r="AY44" s="46">
        <f>COUNTIF(算数!BB51,1)*算数!$BB$10</f>
        <v>0</v>
      </c>
      <c r="AZ44" s="242">
        <f t="shared" si="0"/>
        <v>0</v>
      </c>
      <c r="BA44" s="107"/>
      <c r="BC44" s="27" t="s">
        <v>96</v>
      </c>
      <c r="BD44" s="117">
        <f>算数!AS58</f>
        <v>0</v>
      </c>
      <c r="BF44" s="7" t="s">
        <v>96</v>
      </c>
      <c r="BG44" s="139"/>
      <c r="BI44" s="54">
        <v>41</v>
      </c>
      <c r="BJ44" s="133"/>
      <c r="BK44" s="269"/>
      <c r="BL44" s="160"/>
      <c r="BM44" s="56"/>
    </row>
    <row r="45" spans="1:65" ht="50.25" customHeight="1" thickBot="1">
      <c r="A45" s="223">
        <v>42</v>
      </c>
      <c r="B45" s="31">
        <f>COUNTIF(算数!E52,1)*算数!$E$10</f>
        <v>0</v>
      </c>
      <c r="C45" s="32">
        <f>COUNTIF(算数!F52,1)*算数!$F$10</f>
        <v>0</v>
      </c>
      <c r="D45" s="32">
        <f>COUNTIF(算数!G52,1)*算数!$G$10</f>
        <v>0</v>
      </c>
      <c r="E45" s="32">
        <f>COUNTIF(算数!H52,1)*算数!$H$10</f>
        <v>0</v>
      </c>
      <c r="F45" s="35">
        <f>COUNTIF(算数!I52,1)*算数!$I$10</f>
        <v>0</v>
      </c>
      <c r="G45" s="31">
        <f>COUNTIF(算数!J52,1)*算数!$J$10</f>
        <v>0</v>
      </c>
      <c r="H45" s="32">
        <f>COUNTIF(算数!K52,1)*算数!$K$10</f>
        <v>0</v>
      </c>
      <c r="I45" s="32">
        <f>COUNTIF(算数!L52,1)*算数!$L$10</f>
        <v>0</v>
      </c>
      <c r="J45" s="32">
        <f>COUNTIF(算数!M52,1)*算数!$M$10</f>
        <v>0</v>
      </c>
      <c r="K45" s="33">
        <f>COUNTIF(算数!N52,1)*算数!$N$10</f>
        <v>0</v>
      </c>
      <c r="L45" s="34">
        <f>COUNTIF(算数!O52,1)*算数!$O$10</f>
        <v>0</v>
      </c>
      <c r="M45" s="32">
        <f>COUNTIF(算数!P52,1)*算数!$P$10</f>
        <v>0</v>
      </c>
      <c r="N45" s="32">
        <f>COUNTIF(算数!Q52,1)*算数!$Q$10</f>
        <v>0</v>
      </c>
      <c r="O45" s="32">
        <f>COUNTIF(算数!R52,1)*算数!$R$10</f>
        <v>0</v>
      </c>
      <c r="P45" s="33">
        <f>COUNTIF(算数!S52,1)*算数!$S$10</f>
        <v>0</v>
      </c>
      <c r="Q45" s="31">
        <f>COUNTIF(算数!T52,1)*算数!$T$10</f>
        <v>0</v>
      </c>
      <c r="R45" s="32">
        <f>COUNTIF(算数!U52,1)*算数!$U$10</f>
        <v>0</v>
      </c>
      <c r="S45" s="32">
        <f>COUNTIF(算数!V52,1)*算数!$V$10</f>
        <v>0</v>
      </c>
      <c r="T45" s="32">
        <f>COUNTIF(算数!W52,1)*算数!$W$10</f>
        <v>0</v>
      </c>
      <c r="U45" s="33">
        <f>COUNTIF(算数!X52,1)*算数!$X$10</f>
        <v>0</v>
      </c>
      <c r="V45" s="31">
        <f>COUNTIF(算数!Y52,1)*算数!$Y$10</f>
        <v>0</v>
      </c>
      <c r="W45" s="32">
        <f>COUNTIF(算数!Z52,1)*算数!$Z$10</f>
        <v>0</v>
      </c>
      <c r="X45" s="32">
        <f>COUNTIF(算数!AA52,1)*算数!$AA$10</f>
        <v>0</v>
      </c>
      <c r="Y45" s="32">
        <f>COUNTIF(算数!AB52,1)*算数!$AB$10</f>
        <v>0</v>
      </c>
      <c r="Z45" s="35">
        <f>COUNTIF(算数!AC52,1)*算数!$AC$10</f>
        <v>0</v>
      </c>
      <c r="AA45" s="31">
        <f>COUNTIF(算数!AD52,1)*算数!$AD$10</f>
        <v>0</v>
      </c>
      <c r="AB45" s="32">
        <f>COUNTIF(算数!AE52,1)*算数!$AE$10</f>
        <v>0</v>
      </c>
      <c r="AC45" s="32">
        <f>COUNTIF(算数!AF52,1)*算数!$AF$10</f>
        <v>0</v>
      </c>
      <c r="AD45" s="32">
        <f>COUNTIF(算数!AG52,1)*算数!$AG$10</f>
        <v>0</v>
      </c>
      <c r="AE45" s="33">
        <f>COUNTIF(算数!AH52,1)*算数!$AH$10</f>
        <v>0</v>
      </c>
      <c r="AF45" s="34">
        <f>COUNTIF(算数!AI52,1)*算数!$AI$10</f>
        <v>0</v>
      </c>
      <c r="AG45" s="28">
        <f>COUNTIF(算数!AJ52,1)*算数!$AJ$10</f>
        <v>0</v>
      </c>
      <c r="AH45" s="28">
        <f>COUNTIF(算数!AK52,1)*算数!$AK$10</f>
        <v>0</v>
      </c>
      <c r="AI45" s="28">
        <f>COUNTIF(算数!AL52,1)*算数!$AL$10</f>
        <v>0</v>
      </c>
      <c r="AJ45" s="29">
        <f>COUNTIF(算数!AM52,1)*算数!$AM$10</f>
        <v>0</v>
      </c>
      <c r="AK45" s="42">
        <f>COUNTIF(算数!AN52,1)*算数!$AN$10</f>
        <v>0</v>
      </c>
      <c r="AL45" s="28">
        <f>COUNTIF(算数!AO52,1)*算数!$AO$10</f>
        <v>0</v>
      </c>
      <c r="AM45" s="28">
        <f>COUNTIF(算数!AP52,1)*算数!$AP$10</f>
        <v>0</v>
      </c>
      <c r="AN45" s="28">
        <f>COUNTIF(算数!AQ52,1)*算数!$AQ$10</f>
        <v>0</v>
      </c>
      <c r="AO45" s="43">
        <f>COUNTIF(算数!AR52,1)*算数!$AR$10</f>
        <v>0</v>
      </c>
      <c r="AP45" s="30">
        <f>COUNTIF(算数!AS52,1)*算数!$AS$10</f>
        <v>0</v>
      </c>
      <c r="AQ45" s="28">
        <f>COUNTIF(算数!AT52,1)*算数!$AT$10</f>
        <v>0</v>
      </c>
      <c r="AR45" s="28">
        <f>COUNTIF(算数!AU52,1)*算数!$AU$10</f>
        <v>0</v>
      </c>
      <c r="AS45" s="28">
        <f>COUNTIF(算数!AV52,1)*算数!$AV$10</f>
        <v>0</v>
      </c>
      <c r="AT45" s="29">
        <f>COUNTIF(算数!AW52,1)*算数!$AW$10</f>
        <v>0</v>
      </c>
      <c r="AU45" s="42">
        <f>COUNTIF(算数!AX52,1)*算数!$AX$10</f>
        <v>0</v>
      </c>
      <c r="AV45" s="28">
        <f>COUNTIF(算数!AY52,1)*算数!$AY$10</f>
        <v>0</v>
      </c>
      <c r="AW45" s="28">
        <f>COUNTIF(算数!AZ52,1)*算数!$AZ$10</f>
        <v>0</v>
      </c>
      <c r="AX45" s="28">
        <f>COUNTIF(算数!BA52,1)*算数!$BA$10</f>
        <v>0</v>
      </c>
      <c r="AY45" s="28">
        <f>COUNTIF(算数!BB52,1)*算数!$BB$10</f>
        <v>0</v>
      </c>
      <c r="AZ45" s="250">
        <f t="shared" si="0"/>
        <v>0</v>
      </c>
      <c r="BA45" s="107"/>
      <c r="BC45" s="27" t="s">
        <v>97</v>
      </c>
      <c r="BD45" s="117">
        <f>算数!AT58</f>
        <v>0</v>
      </c>
      <c r="BF45" s="7" t="s">
        <v>97</v>
      </c>
      <c r="BG45" s="139"/>
      <c r="BI45" s="54">
        <v>42</v>
      </c>
      <c r="BJ45" s="133"/>
      <c r="BK45" s="269"/>
      <c r="BL45" s="160"/>
      <c r="BM45" s="56"/>
    </row>
    <row r="46" spans="1:65" ht="50.25" customHeight="1">
      <c r="A46" s="251">
        <v>43</v>
      </c>
      <c r="B46" s="36">
        <f>COUNTIF(算数!E53,1)*算数!$E$10</f>
        <v>0</v>
      </c>
      <c r="C46" s="37">
        <f>COUNTIF(算数!F53,1)*算数!$F$10</f>
        <v>0</v>
      </c>
      <c r="D46" s="37">
        <f>COUNTIF(算数!G53,1)*算数!$G$10</f>
        <v>0</v>
      </c>
      <c r="E46" s="37">
        <f>COUNTIF(算数!H53,1)*算数!$H$10</f>
        <v>0</v>
      </c>
      <c r="F46" s="40">
        <f>COUNTIF(算数!I53,1)*算数!$I$10</f>
        <v>0</v>
      </c>
      <c r="G46" s="36">
        <f>COUNTIF(算数!J53,1)*算数!$J$10</f>
        <v>0</v>
      </c>
      <c r="H46" s="37">
        <f>COUNTIF(算数!K53,1)*算数!$K$10</f>
        <v>0</v>
      </c>
      <c r="I46" s="37">
        <f>COUNTIF(算数!L53,1)*算数!$L$10</f>
        <v>0</v>
      </c>
      <c r="J46" s="37">
        <f>COUNTIF(算数!M53,1)*算数!$M$10</f>
        <v>0</v>
      </c>
      <c r="K46" s="38">
        <f>COUNTIF(算数!N53,1)*算数!$N$10</f>
        <v>0</v>
      </c>
      <c r="L46" s="39">
        <f>COUNTIF(算数!O53,1)*算数!$O$10</f>
        <v>0</v>
      </c>
      <c r="M46" s="37">
        <f>COUNTIF(算数!P53,1)*算数!$P$10</f>
        <v>0</v>
      </c>
      <c r="N46" s="37">
        <f>COUNTIF(算数!Q53,1)*算数!$Q$10</f>
        <v>0</v>
      </c>
      <c r="O46" s="37">
        <f>COUNTIF(算数!R53,1)*算数!$R$10</f>
        <v>0</v>
      </c>
      <c r="P46" s="38">
        <f>COUNTIF(算数!S53,1)*算数!$S$10</f>
        <v>0</v>
      </c>
      <c r="Q46" s="36">
        <f>COUNTIF(算数!T53,1)*算数!$T$10</f>
        <v>0</v>
      </c>
      <c r="R46" s="37">
        <f>COUNTIF(算数!U53,1)*算数!$U$10</f>
        <v>0</v>
      </c>
      <c r="S46" s="37">
        <f>COUNTIF(算数!V53,1)*算数!$V$10</f>
        <v>0</v>
      </c>
      <c r="T46" s="37">
        <f>COUNTIF(算数!W53,1)*算数!$W$10</f>
        <v>0</v>
      </c>
      <c r="U46" s="38">
        <f>COUNTIF(算数!X53,1)*算数!$X$10</f>
        <v>0</v>
      </c>
      <c r="V46" s="36">
        <f>COUNTIF(算数!Y53,1)*算数!$Y$10</f>
        <v>0</v>
      </c>
      <c r="W46" s="37">
        <f>COUNTIF(算数!Z53,1)*算数!$Z$10</f>
        <v>0</v>
      </c>
      <c r="X46" s="37">
        <f>COUNTIF(算数!AA53,1)*算数!$AA$10</f>
        <v>0</v>
      </c>
      <c r="Y46" s="37">
        <f>COUNTIF(算数!AB53,1)*算数!$AB$10</f>
        <v>0</v>
      </c>
      <c r="Z46" s="40">
        <f>COUNTIF(算数!AC53,1)*算数!$AC$10</f>
        <v>0</v>
      </c>
      <c r="AA46" s="36">
        <f>COUNTIF(算数!AD53,1)*算数!$AD$10</f>
        <v>0</v>
      </c>
      <c r="AB46" s="37">
        <f>COUNTIF(算数!AE53,1)*算数!$AE$10</f>
        <v>0</v>
      </c>
      <c r="AC46" s="37">
        <f>COUNTIF(算数!AF53,1)*算数!$AF$10</f>
        <v>0</v>
      </c>
      <c r="AD46" s="37">
        <f>COUNTIF(算数!AG53,1)*算数!$AG$10</f>
        <v>0</v>
      </c>
      <c r="AE46" s="38">
        <f>COUNTIF(算数!AH53,1)*算数!$AH$10</f>
        <v>0</v>
      </c>
      <c r="AF46" s="39">
        <f>COUNTIF(算数!AI53,1)*算数!$AI$10</f>
        <v>0</v>
      </c>
      <c r="AG46" s="37">
        <f>COUNTIF(算数!AJ53,1)*算数!$AJ$10</f>
        <v>0</v>
      </c>
      <c r="AH46" s="37">
        <f>COUNTIF(算数!AK53,1)*算数!$AK$10</f>
        <v>0</v>
      </c>
      <c r="AI46" s="37">
        <f>COUNTIF(算数!AL53,1)*算数!$AL$10</f>
        <v>0</v>
      </c>
      <c r="AJ46" s="40">
        <f>COUNTIF(算数!AM53,1)*算数!$AM$10</f>
        <v>0</v>
      </c>
      <c r="AK46" s="36">
        <f>COUNTIF(算数!AN53,1)*算数!$AN$10</f>
        <v>0</v>
      </c>
      <c r="AL46" s="37">
        <f>COUNTIF(算数!AO53,1)*算数!$AO$10</f>
        <v>0</v>
      </c>
      <c r="AM46" s="37">
        <f>COUNTIF(算数!AP53,1)*算数!$AP$10</f>
        <v>0</v>
      </c>
      <c r="AN46" s="37">
        <f>COUNTIF(算数!AQ53,1)*算数!$AQ$10</f>
        <v>0</v>
      </c>
      <c r="AO46" s="38">
        <f>COUNTIF(算数!AR53,1)*算数!$AR$10</f>
        <v>0</v>
      </c>
      <c r="AP46" s="39">
        <f>COUNTIF(算数!AS53,1)*算数!$AS$10</f>
        <v>0</v>
      </c>
      <c r="AQ46" s="37">
        <f>COUNTIF(算数!AT53,1)*算数!$AT$10</f>
        <v>0</v>
      </c>
      <c r="AR46" s="37">
        <f>COUNTIF(算数!AU53,1)*算数!$AU$10</f>
        <v>0</v>
      </c>
      <c r="AS46" s="37">
        <f>COUNTIF(算数!AV53,1)*算数!$AV$10</f>
        <v>0</v>
      </c>
      <c r="AT46" s="40">
        <f>COUNTIF(算数!AW53,1)*算数!$AW$10</f>
        <v>0</v>
      </c>
      <c r="AU46" s="36">
        <f>COUNTIF(算数!AX53,1)*算数!$AX$10</f>
        <v>0</v>
      </c>
      <c r="AV46" s="37">
        <f>COUNTIF(算数!AY53,1)*算数!$AY$10</f>
        <v>0</v>
      </c>
      <c r="AW46" s="37">
        <f>COUNTIF(算数!AZ53,1)*算数!$AZ$10</f>
        <v>0</v>
      </c>
      <c r="AX46" s="37">
        <f>COUNTIF(算数!BA53,1)*算数!$BA$10</f>
        <v>0</v>
      </c>
      <c r="AY46" s="37">
        <f>COUNTIF(算数!BB53,1)*算数!$BB$10</f>
        <v>0</v>
      </c>
      <c r="AZ46" s="244">
        <f t="shared" si="0"/>
        <v>0</v>
      </c>
      <c r="BA46" s="107"/>
      <c r="BC46" s="27" t="s">
        <v>98</v>
      </c>
      <c r="BD46" s="117">
        <f>算数!AU58</f>
        <v>0</v>
      </c>
      <c r="BF46" s="7" t="s">
        <v>98</v>
      </c>
      <c r="BG46" s="139"/>
      <c r="BI46" s="54">
        <v>43</v>
      </c>
      <c r="BJ46" s="133"/>
      <c r="BK46" s="269"/>
      <c r="BL46" s="160"/>
      <c r="BM46" s="56"/>
    </row>
    <row r="47" spans="1:65" ht="50.25" customHeight="1" thickBot="1">
      <c r="A47" s="224">
        <v>44</v>
      </c>
      <c r="B47" s="130">
        <f>COUNTIF(算数!E54,1)*算数!$E$10</f>
        <v>0</v>
      </c>
      <c r="C47" s="28">
        <f>COUNTIF(算数!F54,1)*算数!$F$10</f>
        <v>0</v>
      </c>
      <c r="D47" s="28">
        <f>COUNTIF(算数!G54,1)*算数!$G$10</f>
        <v>0</v>
      </c>
      <c r="E47" s="28">
        <f>COUNTIF(算数!H54,1)*算数!$H$10</f>
        <v>0</v>
      </c>
      <c r="F47" s="29">
        <f>COUNTIF(算数!I54,1)*算数!$I$10</f>
        <v>0</v>
      </c>
      <c r="G47" s="42">
        <f>COUNTIF(算数!J54,1)*算数!$J$10</f>
        <v>0</v>
      </c>
      <c r="H47" s="28">
        <f>COUNTIF(算数!K54,1)*算数!$K$10</f>
        <v>0</v>
      </c>
      <c r="I47" s="28">
        <f>COUNTIF(算数!L54,1)*算数!$L$10</f>
        <v>0</v>
      </c>
      <c r="J47" s="28">
        <f>COUNTIF(算数!M54,1)*算数!$M$10</f>
        <v>0</v>
      </c>
      <c r="K47" s="131">
        <f>COUNTIF(算数!N54,1)*算数!$N$10</f>
        <v>0</v>
      </c>
      <c r="L47" s="30">
        <f>COUNTIF(算数!O54,1)*算数!$O$10</f>
        <v>0</v>
      </c>
      <c r="M47" s="28">
        <f>COUNTIF(算数!P54,1)*算数!$P$10</f>
        <v>0</v>
      </c>
      <c r="N47" s="28">
        <f>COUNTIF(算数!Q54,1)*算数!$Q$10</f>
        <v>0</v>
      </c>
      <c r="O47" s="28">
        <f>COUNTIF(算数!R54,1)*算数!$R$10</f>
        <v>0</v>
      </c>
      <c r="P47" s="28">
        <f>COUNTIF(算数!S54,1)*算数!$S$10</f>
        <v>0</v>
      </c>
      <c r="Q47" s="42">
        <f>COUNTIF(算数!T54,1)*算数!$T$10</f>
        <v>0</v>
      </c>
      <c r="R47" s="28">
        <f>COUNTIF(算数!U54,1)*算数!$U$10</f>
        <v>0</v>
      </c>
      <c r="S47" s="28">
        <f>COUNTIF(算数!V54,1)*算数!$V$10</f>
        <v>0</v>
      </c>
      <c r="T47" s="28">
        <f>COUNTIF(算数!W54,1)*算数!$W$10</f>
        <v>0</v>
      </c>
      <c r="U47" s="43">
        <f>COUNTIF(算数!X54,1)*算数!$X$10</f>
        <v>0</v>
      </c>
      <c r="V47" s="42">
        <f>COUNTIF(算数!Y54,1)*算数!$Y$10</f>
        <v>0</v>
      </c>
      <c r="W47" s="28">
        <f>COUNTIF(算数!Z54,1)*算数!$Z$10</f>
        <v>0</v>
      </c>
      <c r="X47" s="28">
        <f>COUNTIF(算数!AA54,1)*算数!$AA$10</f>
        <v>0</v>
      </c>
      <c r="Y47" s="28">
        <f>COUNTIF(算数!AB54,1)*算数!$AB$10</f>
        <v>0</v>
      </c>
      <c r="Z47" s="29">
        <f>COUNTIF(算数!AC54,1)*算数!$AC$10</f>
        <v>0</v>
      </c>
      <c r="AA47" s="47">
        <f>COUNTIF(算数!AD54,1)*算数!$AD$10</f>
        <v>0</v>
      </c>
      <c r="AB47" s="48">
        <f>COUNTIF(算数!AE54,1)*算数!$AE$10</f>
        <v>0</v>
      </c>
      <c r="AC47" s="48">
        <f>COUNTIF(算数!AF54,1)*算数!$AF$10</f>
        <v>0</v>
      </c>
      <c r="AD47" s="48">
        <f>COUNTIF(算数!AG54,1)*算数!$AG$10</f>
        <v>0</v>
      </c>
      <c r="AE47" s="49">
        <f>COUNTIF(算数!AH54,1)*算数!$AH$10</f>
        <v>0</v>
      </c>
      <c r="AF47" s="50">
        <f>COUNTIF(算数!AI54,1)*算数!$AI$10</f>
        <v>0</v>
      </c>
      <c r="AG47" s="48">
        <f>COUNTIF(算数!AJ54,1)*算数!$AJ$10</f>
        <v>0</v>
      </c>
      <c r="AH47" s="48">
        <f>COUNTIF(算数!AK54,1)*算数!$AK$10</f>
        <v>0</v>
      </c>
      <c r="AI47" s="48">
        <f>COUNTIF(算数!AL54,1)*算数!$AL$10</f>
        <v>0</v>
      </c>
      <c r="AJ47" s="51">
        <f>COUNTIF(算数!AM54,1)*算数!$AM$10</f>
        <v>0</v>
      </c>
      <c r="AK47" s="47">
        <f>COUNTIF(算数!AN54,1)*算数!$AN$10</f>
        <v>0</v>
      </c>
      <c r="AL47" s="48">
        <f>COUNTIF(算数!AO54,1)*算数!$AO$10</f>
        <v>0</v>
      </c>
      <c r="AM47" s="48">
        <f>COUNTIF(算数!AP54,1)*算数!$AP$10</f>
        <v>0</v>
      </c>
      <c r="AN47" s="48">
        <f>COUNTIF(算数!AQ54,1)*算数!$AQ$10</f>
        <v>0</v>
      </c>
      <c r="AO47" s="49">
        <f>COUNTIF(算数!AR54,1)*算数!$AR$10</f>
        <v>0</v>
      </c>
      <c r="AP47" s="50">
        <f>COUNTIF(算数!AS54,1)*算数!$AS$10</f>
        <v>0</v>
      </c>
      <c r="AQ47" s="48">
        <f>COUNTIF(算数!AT54,1)*算数!$AT$10</f>
        <v>0</v>
      </c>
      <c r="AR47" s="48">
        <f>COUNTIF(算数!AU54,1)*算数!$AU$10</f>
        <v>0</v>
      </c>
      <c r="AS47" s="48">
        <f>COUNTIF(算数!AV54,1)*算数!$AV$10</f>
        <v>0</v>
      </c>
      <c r="AT47" s="51">
        <f>COUNTIF(算数!AW54,1)*算数!$AW$10</f>
        <v>0</v>
      </c>
      <c r="AU47" s="47">
        <f>COUNTIF(算数!AX54,1)*算数!$AX$10</f>
        <v>0</v>
      </c>
      <c r="AV47" s="48">
        <f>COUNTIF(算数!AY54,1)*算数!$AY$10</f>
        <v>0</v>
      </c>
      <c r="AW47" s="48">
        <f>COUNTIF(算数!AZ54,1)*算数!$AZ$10</f>
        <v>0</v>
      </c>
      <c r="AX47" s="48">
        <f>COUNTIF(算数!BA54,1)*算数!$BA$10</f>
        <v>0</v>
      </c>
      <c r="AY47" s="48">
        <f>COUNTIF(算数!BB54,1)*算数!$BB$10</f>
        <v>0</v>
      </c>
      <c r="AZ47" s="252">
        <f t="shared" si="0"/>
        <v>0</v>
      </c>
      <c r="BA47" s="107"/>
      <c r="BC47" s="27" t="s">
        <v>99</v>
      </c>
      <c r="BD47" s="117">
        <f>算数!AV58</f>
        <v>0</v>
      </c>
      <c r="BF47" s="7" t="s">
        <v>99</v>
      </c>
      <c r="BG47" s="139"/>
      <c r="BI47" s="54">
        <v>44</v>
      </c>
      <c r="BJ47" s="133"/>
      <c r="BK47" s="269"/>
      <c r="BL47" s="160"/>
      <c r="BM47" s="56"/>
    </row>
    <row r="48" spans="1:65" ht="50.25" customHeight="1" thickBot="1">
      <c r="A48" s="226">
        <v>45</v>
      </c>
      <c r="B48" s="253">
        <f>COUNTIF(算数!E55,1)*算数!$E$10</f>
        <v>0</v>
      </c>
      <c r="C48" s="254">
        <f>COUNTIF(算数!F55,1)*算数!$F$10</f>
        <v>0</v>
      </c>
      <c r="D48" s="254">
        <f>COUNTIF(算数!G55,1)*算数!$G$10</f>
        <v>0</v>
      </c>
      <c r="E48" s="254">
        <f>COUNTIF(算数!H55,1)*算数!$H$10</f>
        <v>0</v>
      </c>
      <c r="F48" s="255">
        <f>COUNTIF(算数!I55,1)*算数!$I$10</f>
        <v>0</v>
      </c>
      <c r="G48" s="256">
        <f>COUNTIF(算数!J55,1)*算数!$J$10</f>
        <v>0</v>
      </c>
      <c r="H48" s="254">
        <f>COUNTIF(算数!K55,1)*算数!$K$10</f>
        <v>0</v>
      </c>
      <c r="I48" s="254">
        <f>COUNTIF(算数!L55,1)*算数!$L$10</f>
        <v>0</v>
      </c>
      <c r="J48" s="254">
        <f>COUNTIF(算数!M55,1)*算数!$M$10</f>
        <v>0</v>
      </c>
      <c r="K48" s="257">
        <f>COUNTIF(算数!N55,1)*算数!$N$10</f>
        <v>0</v>
      </c>
      <c r="L48" s="258">
        <f>COUNTIF(算数!O55,1)*算数!$O$10</f>
        <v>0</v>
      </c>
      <c r="M48" s="254">
        <f>COUNTIF(算数!P55,1)*算数!$P$10</f>
        <v>0</v>
      </c>
      <c r="N48" s="254">
        <f>COUNTIF(算数!Q55,1)*算数!$Q$10</f>
        <v>0</v>
      </c>
      <c r="O48" s="254">
        <f>COUNTIF(算数!R55,1)*算数!$R$10</f>
        <v>0</v>
      </c>
      <c r="P48" s="254">
        <f>COUNTIF(算数!S55,1)*算数!$S$10</f>
        <v>0</v>
      </c>
      <c r="Q48" s="256">
        <f>COUNTIF(算数!T55,1)*算数!$T$10</f>
        <v>0</v>
      </c>
      <c r="R48" s="254">
        <f>COUNTIF(算数!U55,1)*算数!$U$10</f>
        <v>0</v>
      </c>
      <c r="S48" s="254">
        <f>COUNTIF(算数!V55,1)*算数!$V$10</f>
        <v>0</v>
      </c>
      <c r="T48" s="254">
        <f>COUNTIF(算数!W55,1)*算数!$W$10</f>
        <v>0</v>
      </c>
      <c r="U48" s="259">
        <f>COUNTIF(算数!X55,1)*算数!$X$10</f>
        <v>0</v>
      </c>
      <c r="V48" s="256">
        <f>COUNTIF(算数!Y55,1)*算数!$Y$10</f>
        <v>0</v>
      </c>
      <c r="W48" s="254">
        <f>COUNTIF(算数!Z55,1)*算数!$Z$10</f>
        <v>0</v>
      </c>
      <c r="X48" s="254">
        <f>COUNTIF(算数!AA55,1)*算数!$AA$10</f>
        <v>0</v>
      </c>
      <c r="Y48" s="254">
        <f>COUNTIF(算数!AB55,1)*算数!$AB$10</f>
        <v>0</v>
      </c>
      <c r="Z48" s="255">
        <f>COUNTIF(算数!AC55,1)*算数!$AC$10</f>
        <v>0</v>
      </c>
      <c r="AA48" s="260">
        <f>COUNTIF(算数!AD55,1)*算数!$AD$10</f>
        <v>0</v>
      </c>
      <c r="AB48" s="261">
        <f>COUNTIF(算数!AE55,1)*算数!$AE$10</f>
        <v>0</v>
      </c>
      <c r="AC48" s="261">
        <f>COUNTIF(算数!AF55,1)*算数!$AF$10</f>
        <v>0</v>
      </c>
      <c r="AD48" s="261">
        <f>COUNTIF(算数!AG55,1)*算数!$AG$10</f>
        <v>0</v>
      </c>
      <c r="AE48" s="262">
        <f>COUNTIF(算数!AH55,1)*算数!$AH$10</f>
        <v>0</v>
      </c>
      <c r="AF48" s="263">
        <f>COUNTIF(算数!AI55,1)*算数!$AI$10</f>
        <v>0</v>
      </c>
      <c r="AG48" s="261">
        <f>COUNTIF(算数!AJ55,1)*算数!$AJ$10</f>
        <v>0</v>
      </c>
      <c r="AH48" s="261">
        <f>COUNTIF(算数!AK55,1)*算数!$AK$10</f>
        <v>0</v>
      </c>
      <c r="AI48" s="261">
        <f>COUNTIF(算数!AL55,1)*算数!$AL$10</f>
        <v>0</v>
      </c>
      <c r="AJ48" s="264">
        <f>COUNTIF(算数!AM55,1)*算数!$AM$10</f>
        <v>0</v>
      </c>
      <c r="AK48" s="260">
        <f>COUNTIF(算数!AN55,1)*算数!$AN$10</f>
        <v>0</v>
      </c>
      <c r="AL48" s="261">
        <f>COUNTIF(算数!AO55,1)*算数!$AO$10</f>
        <v>0</v>
      </c>
      <c r="AM48" s="261">
        <f>COUNTIF(算数!AP55,1)*算数!$AP$10</f>
        <v>0</v>
      </c>
      <c r="AN48" s="261">
        <f>COUNTIF(算数!AQ55,1)*算数!$AQ$10</f>
        <v>0</v>
      </c>
      <c r="AO48" s="262">
        <f>COUNTIF(算数!AR55,1)*算数!$AR$10</f>
        <v>0</v>
      </c>
      <c r="AP48" s="263">
        <f>COUNTIF(算数!AS55,1)*算数!$AS$10</f>
        <v>0</v>
      </c>
      <c r="AQ48" s="261">
        <f>COUNTIF(算数!AT55,1)*算数!$AT$10</f>
        <v>0</v>
      </c>
      <c r="AR48" s="261">
        <f>COUNTIF(算数!AU55,1)*算数!$AU$10</f>
        <v>0</v>
      </c>
      <c r="AS48" s="261">
        <f>COUNTIF(算数!AV55,1)*算数!$AV$10</f>
        <v>0</v>
      </c>
      <c r="AT48" s="264">
        <f>COUNTIF(算数!AW55,1)*算数!$AW$10</f>
        <v>0</v>
      </c>
      <c r="AU48" s="260">
        <f>COUNTIF(算数!AX55,1)*算数!$AX$10</f>
        <v>0</v>
      </c>
      <c r="AV48" s="261">
        <f>COUNTIF(算数!AY55,1)*算数!$AY$10</f>
        <v>0</v>
      </c>
      <c r="AW48" s="261">
        <f>COUNTIF(算数!AZ55,1)*算数!$AZ$10</f>
        <v>0</v>
      </c>
      <c r="AX48" s="261">
        <f>COUNTIF(算数!BA55,1)*算数!$BA$10</f>
        <v>0</v>
      </c>
      <c r="AY48" s="264">
        <f>COUNTIF(算数!BB55,1)*算数!$BB$10</f>
        <v>0</v>
      </c>
      <c r="AZ48" s="265">
        <f t="shared" si="0"/>
        <v>0</v>
      </c>
      <c r="BA48" s="107"/>
      <c r="BC48" s="27" t="s">
        <v>100</v>
      </c>
      <c r="BD48" s="117">
        <f>算数!AW58</f>
        <v>0</v>
      </c>
      <c r="BF48" s="7" t="s">
        <v>100</v>
      </c>
      <c r="BG48" s="139"/>
      <c r="BI48" s="55">
        <v>45</v>
      </c>
      <c r="BJ48" s="132"/>
      <c r="BK48" s="270"/>
      <c r="BL48" s="161"/>
      <c r="BM48" s="57"/>
    </row>
    <row r="49" spans="1:65" ht="50.25" customHeight="1">
      <c r="BC49" s="27" t="s">
        <v>101</v>
      </c>
      <c r="BD49" s="117">
        <f>算数!AX58</f>
        <v>0</v>
      </c>
      <c r="BF49" s="7" t="s">
        <v>101</v>
      </c>
      <c r="BG49" s="139"/>
      <c r="BI49" s="54">
        <v>46</v>
      </c>
      <c r="BJ49" s="133"/>
      <c r="BK49" s="269"/>
      <c r="BL49" s="160"/>
      <c r="BM49" s="56"/>
    </row>
    <row r="50" spans="1:65" ht="50.25" customHeight="1" thickBot="1">
      <c r="BC50" s="27" t="s">
        <v>102</v>
      </c>
      <c r="BD50" s="117">
        <f>算数!AY58</f>
        <v>0</v>
      </c>
      <c r="BF50" s="7" t="s">
        <v>102</v>
      </c>
      <c r="BG50" s="139"/>
      <c r="BI50" s="54">
        <v>47</v>
      </c>
      <c r="BJ50" s="133"/>
      <c r="BK50" s="269"/>
      <c r="BL50" s="160"/>
      <c r="BM50" s="56"/>
    </row>
    <row r="51" spans="1:65" ht="50.25" customHeight="1" thickBot="1">
      <c r="A51" s="2" t="s">
        <v>19</v>
      </c>
      <c r="B51" s="330">
        <v>1</v>
      </c>
      <c r="C51" s="331">
        <v>2</v>
      </c>
      <c r="D51" s="331">
        <v>3</v>
      </c>
      <c r="E51" s="331">
        <v>4</v>
      </c>
      <c r="F51" s="332">
        <v>5</v>
      </c>
      <c r="G51" s="333">
        <v>6</v>
      </c>
      <c r="H51" s="331">
        <v>7</v>
      </c>
      <c r="I51" s="331">
        <v>8</v>
      </c>
      <c r="J51" s="331">
        <v>9</v>
      </c>
      <c r="K51" s="334">
        <v>10</v>
      </c>
      <c r="L51" s="330">
        <v>11</v>
      </c>
      <c r="M51" s="331">
        <v>12</v>
      </c>
      <c r="N51" s="331">
        <v>13</v>
      </c>
      <c r="O51" s="331">
        <v>14</v>
      </c>
      <c r="P51" s="332">
        <v>15</v>
      </c>
      <c r="Q51" s="333">
        <v>16</v>
      </c>
      <c r="R51" s="331">
        <v>17</v>
      </c>
      <c r="S51" s="331">
        <v>18</v>
      </c>
      <c r="T51" s="331">
        <v>19</v>
      </c>
      <c r="U51" s="334">
        <v>20</v>
      </c>
      <c r="V51" s="330">
        <v>21</v>
      </c>
      <c r="W51" s="331">
        <v>22</v>
      </c>
      <c r="X51" s="331">
        <v>23</v>
      </c>
      <c r="Y51" s="331">
        <v>24</v>
      </c>
      <c r="Z51" s="332">
        <v>25</v>
      </c>
      <c r="AA51" s="275">
        <v>26</v>
      </c>
      <c r="AB51" s="273">
        <v>27</v>
      </c>
      <c r="AC51" s="273">
        <v>28</v>
      </c>
      <c r="AD51" s="273">
        <v>29</v>
      </c>
      <c r="AE51" s="276">
        <v>30</v>
      </c>
      <c r="AF51" s="272">
        <v>31</v>
      </c>
      <c r="AG51" s="273">
        <v>32</v>
      </c>
      <c r="AH51" s="273">
        <v>33</v>
      </c>
      <c r="AI51" s="273">
        <v>34</v>
      </c>
      <c r="AJ51" s="274">
        <v>35</v>
      </c>
      <c r="AK51" s="275">
        <v>36</v>
      </c>
      <c r="AL51" s="273">
        <v>37</v>
      </c>
      <c r="AM51" s="273">
        <v>38</v>
      </c>
      <c r="AN51" s="273">
        <v>39</v>
      </c>
      <c r="AO51" s="276">
        <v>40</v>
      </c>
      <c r="AP51" s="272">
        <v>41</v>
      </c>
      <c r="AQ51" s="273">
        <v>42</v>
      </c>
      <c r="AR51" s="273">
        <v>43</v>
      </c>
      <c r="AS51" s="273">
        <v>44</v>
      </c>
      <c r="AT51" s="274">
        <v>45</v>
      </c>
      <c r="AU51" s="275">
        <v>46</v>
      </c>
      <c r="AV51" s="273">
        <v>47</v>
      </c>
      <c r="AW51" s="273">
        <v>48</v>
      </c>
      <c r="AX51" s="273">
        <v>49</v>
      </c>
      <c r="AY51" s="274">
        <v>50</v>
      </c>
      <c r="BC51" s="27" t="s">
        <v>103</v>
      </c>
      <c r="BD51" s="117">
        <f>算数!AZ58</f>
        <v>0</v>
      </c>
      <c r="BF51" s="7" t="s">
        <v>103</v>
      </c>
      <c r="BG51" s="139"/>
      <c r="BI51" s="54">
        <v>48</v>
      </c>
      <c r="BJ51" s="133"/>
      <c r="BK51" s="269"/>
      <c r="BL51" s="160"/>
      <c r="BM51" s="56"/>
    </row>
    <row r="52" spans="1:65" ht="50.25" customHeight="1" thickBot="1">
      <c r="A52" s="100" t="s">
        <v>20</v>
      </c>
      <c r="B52" s="98">
        <f>算数!E58</f>
        <v>0</v>
      </c>
      <c r="C52" s="3">
        <f>算数!F58</f>
        <v>0</v>
      </c>
      <c r="D52" s="3">
        <f>算数!G58</f>
        <v>0</v>
      </c>
      <c r="E52" s="3">
        <f>算数!H58</f>
        <v>0</v>
      </c>
      <c r="F52" s="96">
        <f>算数!I58</f>
        <v>0</v>
      </c>
      <c r="G52" s="98">
        <f>算数!J58</f>
        <v>0</v>
      </c>
      <c r="H52" s="3">
        <f>算数!K58</f>
        <v>0</v>
      </c>
      <c r="I52" s="3">
        <f>算数!L58</f>
        <v>0</v>
      </c>
      <c r="J52" s="3">
        <f>算数!M58</f>
        <v>0</v>
      </c>
      <c r="K52" s="99">
        <f>算数!N58</f>
        <v>0</v>
      </c>
      <c r="L52" s="3">
        <f>算数!O58</f>
        <v>0</v>
      </c>
      <c r="M52" s="3">
        <f>算数!P58</f>
        <v>0</v>
      </c>
      <c r="N52" s="3">
        <f>算数!Q58</f>
        <v>0</v>
      </c>
      <c r="O52" s="3">
        <f>算数!R58</f>
        <v>0</v>
      </c>
      <c r="P52" s="96">
        <f>算数!S58</f>
        <v>0</v>
      </c>
      <c r="Q52" s="98">
        <f>算数!T58</f>
        <v>0</v>
      </c>
      <c r="R52" s="3">
        <f>算数!U58</f>
        <v>0</v>
      </c>
      <c r="S52" s="3">
        <f>算数!V58</f>
        <v>0</v>
      </c>
      <c r="T52" s="3">
        <f>算数!W58</f>
        <v>0</v>
      </c>
      <c r="U52" s="99">
        <f>算数!X58</f>
        <v>0</v>
      </c>
      <c r="V52" s="3">
        <f>算数!Y58</f>
        <v>0</v>
      </c>
      <c r="W52" s="3">
        <f>算数!Z58</f>
        <v>0</v>
      </c>
      <c r="X52" s="3">
        <f>算数!AA58</f>
        <v>0</v>
      </c>
      <c r="Y52" s="3">
        <f>算数!AB58</f>
        <v>0</v>
      </c>
      <c r="Z52" s="96">
        <f>算数!AC58</f>
        <v>0</v>
      </c>
      <c r="AA52" s="98">
        <f>算数!AD58</f>
        <v>0</v>
      </c>
      <c r="AB52" s="3">
        <f>算数!AE58</f>
        <v>0</v>
      </c>
      <c r="AC52" s="3">
        <f>算数!AF58</f>
        <v>0</v>
      </c>
      <c r="AD52" s="3">
        <f>算数!AG58</f>
        <v>0</v>
      </c>
      <c r="AE52" s="99">
        <f>算数!AH58</f>
        <v>0</v>
      </c>
      <c r="AF52" s="3">
        <f>算数!AI58</f>
        <v>0</v>
      </c>
      <c r="AG52" s="3">
        <f>算数!AJ58</f>
        <v>0</v>
      </c>
      <c r="AH52" s="3">
        <f>算数!AK58</f>
        <v>0</v>
      </c>
      <c r="AI52" s="3">
        <f>算数!AL58</f>
        <v>0</v>
      </c>
      <c r="AJ52" s="96">
        <f>算数!AM58</f>
        <v>0</v>
      </c>
      <c r="AK52" s="98">
        <f>算数!AN58</f>
        <v>0</v>
      </c>
      <c r="AL52" s="3">
        <f>算数!AO58</f>
        <v>0</v>
      </c>
      <c r="AM52" s="3">
        <f>算数!AP58</f>
        <v>0</v>
      </c>
      <c r="AN52" s="3">
        <f>算数!AQ58</f>
        <v>0</v>
      </c>
      <c r="AO52" s="99">
        <f>算数!AR58</f>
        <v>0</v>
      </c>
      <c r="AP52" s="3">
        <f>算数!AS58</f>
        <v>0</v>
      </c>
      <c r="AQ52" s="3">
        <f>算数!AT58</f>
        <v>0</v>
      </c>
      <c r="AR52" s="3">
        <f>算数!AU58</f>
        <v>0</v>
      </c>
      <c r="AS52" s="3">
        <f>算数!AV58</f>
        <v>0</v>
      </c>
      <c r="AT52" s="96">
        <f>算数!AW58</f>
        <v>0</v>
      </c>
      <c r="AU52" s="98">
        <f>算数!AX58</f>
        <v>0</v>
      </c>
      <c r="AV52" s="3">
        <f>算数!AY58</f>
        <v>0</v>
      </c>
      <c r="AW52" s="3">
        <f>算数!AZ58</f>
        <v>0</v>
      </c>
      <c r="AX52" s="3">
        <f>算数!BA58</f>
        <v>0</v>
      </c>
      <c r="AY52" s="99">
        <f>算数!BB58</f>
        <v>0</v>
      </c>
      <c r="BC52" s="27" t="s">
        <v>104</v>
      </c>
      <c r="BD52" s="117">
        <f>算数!BA58</f>
        <v>0</v>
      </c>
      <c r="BF52" s="7" t="s">
        <v>104</v>
      </c>
      <c r="BG52" s="139"/>
      <c r="BI52" s="54">
        <v>49</v>
      </c>
      <c r="BJ52" s="133"/>
      <c r="BK52" s="269"/>
      <c r="BL52" s="160"/>
      <c r="BM52" s="56"/>
    </row>
    <row r="53" spans="1:65" ht="50.25" customHeight="1" thickBot="1">
      <c r="A53" s="100" t="s">
        <v>21</v>
      </c>
      <c r="B53" s="98">
        <f>算数!E59</f>
        <v>0</v>
      </c>
      <c r="C53" s="3">
        <f>算数!F59</f>
        <v>0</v>
      </c>
      <c r="D53" s="3">
        <f>算数!G59</f>
        <v>0</v>
      </c>
      <c r="E53" s="3">
        <f>算数!H59</f>
        <v>0</v>
      </c>
      <c r="F53" s="96">
        <f>算数!I59</f>
        <v>0</v>
      </c>
      <c r="G53" s="98">
        <f>算数!J59</f>
        <v>0</v>
      </c>
      <c r="H53" s="3">
        <f>算数!K59</f>
        <v>0</v>
      </c>
      <c r="I53" s="3">
        <f>算数!L59</f>
        <v>0</v>
      </c>
      <c r="J53" s="3">
        <f>算数!M59</f>
        <v>0</v>
      </c>
      <c r="K53" s="99">
        <f>算数!N59</f>
        <v>0</v>
      </c>
      <c r="L53" s="3">
        <f>算数!O59</f>
        <v>0</v>
      </c>
      <c r="M53" s="3">
        <f>算数!P59</f>
        <v>0</v>
      </c>
      <c r="N53" s="3">
        <f>算数!Q59</f>
        <v>0</v>
      </c>
      <c r="O53" s="3">
        <f>算数!R59</f>
        <v>0</v>
      </c>
      <c r="P53" s="96">
        <f>算数!S59</f>
        <v>0</v>
      </c>
      <c r="Q53" s="98">
        <f>算数!T59</f>
        <v>0</v>
      </c>
      <c r="R53" s="3">
        <f>算数!U59</f>
        <v>0</v>
      </c>
      <c r="S53" s="3">
        <f>算数!V59</f>
        <v>0</v>
      </c>
      <c r="T53" s="3">
        <f>算数!W59</f>
        <v>0</v>
      </c>
      <c r="U53" s="99">
        <f>算数!X59</f>
        <v>0</v>
      </c>
      <c r="V53" s="3">
        <f>算数!Y59</f>
        <v>0</v>
      </c>
      <c r="W53" s="3">
        <f>算数!Z59</f>
        <v>0</v>
      </c>
      <c r="X53" s="3">
        <f>算数!AA59</f>
        <v>0</v>
      </c>
      <c r="Y53" s="3">
        <f>算数!AB59</f>
        <v>0</v>
      </c>
      <c r="Z53" s="96">
        <f>算数!AC59</f>
        <v>0</v>
      </c>
      <c r="AA53" s="98">
        <f>算数!AD59</f>
        <v>0</v>
      </c>
      <c r="AB53" s="3">
        <f>算数!AE59</f>
        <v>0</v>
      </c>
      <c r="AC53" s="3">
        <f>算数!AF59</f>
        <v>0</v>
      </c>
      <c r="AD53" s="3">
        <f>算数!AG59</f>
        <v>0</v>
      </c>
      <c r="AE53" s="99">
        <f>算数!AH59</f>
        <v>0</v>
      </c>
      <c r="AF53" s="3">
        <f>算数!AI59</f>
        <v>0</v>
      </c>
      <c r="AG53" s="3">
        <f>算数!AJ59</f>
        <v>0</v>
      </c>
      <c r="AH53" s="3">
        <f>算数!AK59</f>
        <v>0</v>
      </c>
      <c r="AI53" s="3">
        <f>算数!AL59</f>
        <v>0</v>
      </c>
      <c r="AJ53" s="96">
        <f>算数!AM59</f>
        <v>0</v>
      </c>
      <c r="AK53" s="98">
        <f>算数!AN59</f>
        <v>0</v>
      </c>
      <c r="AL53" s="3">
        <f>算数!AO59</f>
        <v>0</v>
      </c>
      <c r="AM53" s="3">
        <f>算数!AP59</f>
        <v>0</v>
      </c>
      <c r="AN53" s="3">
        <f>算数!AQ59</f>
        <v>0</v>
      </c>
      <c r="AO53" s="99">
        <f>算数!AR59</f>
        <v>0</v>
      </c>
      <c r="AP53" s="3">
        <f>算数!AS59</f>
        <v>0</v>
      </c>
      <c r="AQ53" s="3">
        <f>算数!AT59</f>
        <v>0</v>
      </c>
      <c r="AR53" s="3">
        <f>算数!AU59</f>
        <v>0</v>
      </c>
      <c r="AS53" s="3">
        <f>算数!AV59</f>
        <v>0</v>
      </c>
      <c r="AT53" s="96">
        <f>算数!AW59</f>
        <v>0</v>
      </c>
      <c r="AU53" s="98">
        <f>算数!AX59</f>
        <v>0</v>
      </c>
      <c r="AV53" s="3">
        <f>算数!AY59</f>
        <v>0</v>
      </c>
      <c r="AW53" s="3">
        <f>算数!AZ59</f>
        <v>0</v>
      </c>
      <c r="AX53" s="3">
        <f>算数!BA59</f>
        <v>0</v>
      </c>
      <c r="AY53" s="99">
        <f>算数!BB59</f>
        <v>0</v>
      </c>
      <c r="BC53" s="9" t="s">
        <v>105</v>
      </c>
      <c r="BD53" s="118">
        <f>算数!BB58</f>
        <v>0</v>
      </c>
      <c r="BF53" s="9" t="s">
        <v>105</v>
      </c>
      <c r="BG53" s="141"/>
      <c r="BI53" s="58">
        <v>50</v>
      </c>
      <c r="BJ53" s="135"/>
      <c r="BK53" s="271"/>
      <c r="BL53" s="162"/>
      <c r="BM53" s="59"/>
    </row>
    <row r="54" spans="1:65" ht="50.25" customHeight="1" thickTop="1" thickBot="1">
      <c r="A54" s="100" t="s">
        <v>22</v>
      </c>
      <c r="B54" s="98">
        <f>算数!E60</f>
        <v>0</v>
      </c>
      <c r="C54" s="3">
        <f>算数!F60</f>
        <v>0</v>
      </c>
      <c r="D54" s="3">
        <f>算数!G60</f>
        <v>0</v>
      </c>
      <c r="E54" s="3">
        <f>算数!H60</f>
        <v>0</v>
      </c>
      <c r="F54" s="96">
        <f>算数!I60</f>
        <v>0</v>
      </c>
      <c r="G54" s="98">
        <f>算数!J60</f>
        <v>0</v>
      </c>
      <c r="H54" s="3">
        <f>算数!K60</f>
        <v>0</v>
      </c>
      <c r="I54" s="3">
        <f>算数!L60</f>
        <v>0</v>
      </c>
      <c r="J54" s="3">
        <f>算数!M60</f>
        <v>0</v>
      </c>
      <c r="K54" s="99">
        <f>算数!N60</f>
        <v>0</v>
      </c>
      <c r="L54" s="3">
        <f>算数!O60</f>
        <v>0</v>
      </c>
      <c r="M54" s="3">
        <f>算数!P60</f>
        <v>0</v>
      </c>
      <c r="N54" s="3">
        <f>算数!Q60</f>
        <v>0</v>
      </c>
      <c r="O54" s="3">
        <f>算数!R60</f>
        <v>0</v>
      </c>
      <c r="P54" s="96">
        <f>算数!S60</f>
        <v>0</v>
      </c>
      <c r="Q54" s="98">
        <f>算数!T60</f>
        <v>0</v>
      </c>
      <c r="R54" s="3">
        <f>算数!U60</f>
        <v>0</v>
      </c>
      <c r="S54" s="3">
        <f>算数!V60</f>
        <v>0</v>
      </c>
      <c r="T54" s="3">
        <f>算数!W60</f>
        <v>0</v>
      </c>
      <c r="U54" s="99">
        <f>算数!X60</f>
        <v>0</v>
      </c>
      <c r="V54" s="3">
        <f>算数!Y60</f>
        <v>0</v>
      </c>
      <c r="W54" s="3">
        <f>算数!Z60</f>
        <v>0</v>
      </c>
      <c r="X54" s="3">
        <f>算数!AA60</f>
        <v>0</v>
      </c>
      <c r="Y54" s="3">
        <f>算数!AB60</f>
        <v>0</v>
      </c>
      <c r="Z54" s="96">
        <f>算数!AC60</f>
        <v>0</v>
      </c>
      <c r="AA54" s="98">
        <f>算数!AD60</f>
        <v>0</v>
      </c>
      <c r="AB54" s="3">
        <f>算数!AE60</f>
        <v>0</v>
      </c>
      <c r="AC54" s="3">
        <f>算数!AF60</f>
        <v>0</v>
      </c>
      <c r="AD54" s="3">
        <f>算数!AG60</f>
        <v>0</v>
      </c>
      <c r="AE54" s="99">
        <f>算数!AH60</f>
        <v>0</v>
      </c>
      <c r="AF54" s="3">
        <f>算数!AI60</f>
        <v>0</v>
      </c>
      <c r="AG54" s="3">
        <f>算数!AJ60</f>
        <v>0</v>
      </c>
      <c r="AH54" s="3">
        <f>算数!AK60</f>
        <v>0</v>
      </c>
      <c r="AI54" s="3">
        <f>算数!AL60</f>
        <v>0</v>
      </c>
      <c r="AJ54" s="96">
        <f>算数!AM60</f>
        <v>0</v>
      </c>
      <c r="AK54" s="98">
        <f>算数!AN60</f>
        <v>0</v>
      </c>
      <c r="AL54" s="3">
        <f>算数!AO60</f>
        <v>0</v>
      </c>
      <c r="AM54" s="3">
        <f>算数!AP60</f>
        <v>0</v>
      </c>
      <c r="AN54" s="3">
        <f>算数!AQ60</f>
        <v>0</v>
      </c>
      <c r="AO54" s="99">
        <f>算数!AR60</f>
        <v>0</v>
      </c>
      <c r="AP54" s="3">
        <f>算数!AS60</f>
        <v>0</v>
      </c>
      <c r="AQ54" s="3">
        <f>算数!AT60</f>
        <v>0</v>
      </c>
      <c r="AR54" s="3">
        <f>算数!AU60</f>
        <v>0</v>
      </c>
      <c r="AS54" s="3">
        <f>算数!AV60</f>
        <v>0</v>
      </c>
      <c r="AT54" s="96">
        <f>算数!AW60</f>
        <v>0</v>
      </c>
      <c r="AU54" s="98">
        <f>算数!AX60</f>
        <v>0</v>
      </c>
      <c r="AV54" s="3">
        <f>算数!AY60</f>
        <v>0</v>
      </c>
      <c r="AW54" s="3">
        <f>算数!AZ60</f>
        <v>0</v>
      </c>
      <c r="AX54" s="3">
        <f>算数!BA60</f>
        <v>0</v>
      </c>
      <c r="AY54" s="99">
        <f>算数!BB60</f>
        <v>0</v>
      </c>
      <c r="BB54" s="129"/>
      <c r="BC54" s="5" t="s">
        <v>89</v>
      </c>
      <c r="BD54" s="11">
        <f>L1</f>
        <v>0</v>
      </c>
      <c r="BF54" s="5" t="s">
        <v>23</v>
      </c>
      <c r="BG54" s="142">
        <f>SUM(BG3:BG53)</f>
        <v>1811.6</v>
      </c>
    </row>
    <row r="55" spans="1:65" ht="50.25" customHeight="1" thickBot="1">
      <c r="A55" s="100" t="s">
        <v>23</v>
      </c>
      <c r="B55" s="98">
        <f>算数!E61</f>
        <v>0</v>
      </c>
      <c r="C55" s="206">
        <f>算数!F61</f>
        <v>0</v>
      </c>
      <c r="D55" s="3">
        <f>算数!G61</f>
        <v>0</v>
      </c>
      <c r="E55" s="3">
        <f>算数!H61</f>
        <v>0</v>
      </c>
      <c r="F55" s="96">
        <f>算数!I61</f>
        <v>0</v>
      </c>
      <c r="G55" s="98">
        <f>算数!J61</f>
        <v>0</v>
      </c>
      <c r="H55" s="3">
        <f>算数!K61</f>
        <v>0</v>
      </c>
      <c r="I55" s="3">
        <f>算数!L61</f>
        <v>0</v>
      </c>
      <c r="J55" s="3">
        <f>算数!M61</f>
        <v>0</v>
      </c>
      <c r="K55" s="99">
        <f>算数!N61</f>
        <v>0</v>
      </c>
      <c r="L55" s="3">
        <f>算数!O61</f>
        <v>0</v>
      </c>
      <c r="M55" s="3">
        <f>算数!P61</f>
        <v>0</v>
      </c>
      <c r="N55" s="3">
        <f>算数!Q61</f>
        <v>0</v>
      </c>
      <c r="O55" s="3">
        <f>算数!R61</f>
        <v>0</v>
      </c>
      <c r="P55" s="96">
        <f>算数!S61</f>
        <v>0</v>
      </c>
      <c r="Q55" s="98">
        <f>算数!T61</f>
        <v>0</v>
      </c>
      <c r="R55" s="3">
        <f>算数!U61</f>
        <v>0</v>
      </c>
      <c r="S55" s="3">
        <f>算数!V61</f>
        <v>0</v>
      </c>
      <c r="T55" s="3">
        <f>算数!W61</f>
        <v>0</v>
      </c>
      <c r="U55" s="99">
        <f>算数!X61</f>
        <v>0</v>
      </c>
      <c r="V55" s="3">
        <f>算数!Y61</f>
        <v>0</v>
      </c>
      <c r="W55" s="3">
        <f>算数!Z61</f>
        <v>0</v>
      </c>
      <c r="X55" s="3">
        <f>算数!AA61</f>
        <v>0</v>
      </c>
      <c r="Y55" s="3">
        <f>算数!AB61</f>
        <v>0</v>
      </c>
      <c r="Z55" s="96">
        <f>算数!AC61</f>
        <v>0</v>
      </c>
      <c r="AA55" s="98">
        <f>算数!AD61</f>
        <v>0</v>
      </c>
      <c r="AB55" s="3">
        <f>算数!AE61</f>
        <v>0</v>
      </c>
      <c r="AC55" s="3">
        <f>算数!AF61</f>
        <v>0</v>
      </c>
      <c r="AD55" s="3">
        <f>算数!AG61</f>
        <v>0</v>
      </c>
      <c r="AE55" s="99">
        <f>算数!AH61</f>
        <v>0</v>
      </c>
      <c r="AF55" s="3">
        <f>算数!AI61</f>
        <v>0</v>
      </c>
      <c r="AG55" s="3">
        <f>算数!AJ61</f>
        <v>0</v>
      </c>
      <c r="AH55" s="3">
        <f>算数!AK61</f>
        <v>0</v>
      </c>
      <c r="AI55" s="3">
        <f>算数!AL61</f>
        <v>0</v>
      </c>
      <c r="AJ55" s="96">
        <f>算数!AM61</f>
        <v>0</v>
      </c>
      <c r="AK55" s="98">
        <f>算数!AN61</f>
        <v>0</v>
      </c>
      <c r="AL55" s="3">
        <f>算数!AO61</f>
        <v>0</v>
      </c>
      <c r="AM55" s="3">
        <f>算数!AP61</f>
        <v>0</v>
      </c>
      <c r="AN55" s="3">
        <f>算数!AQ61</f>
        <v>0</v>
      </c>
      <c r="AO55" s="99">
        <f>算数!AR61</f>
        <v>0</v>
      </c>
      <c r="AP55" s="3">
        <f>算数!AS61</f>
        <v>0</v>
      </c>
      <c r="AQ55" s="3">
        <f>算数!AT61</f>
        <v>0</v>
      </c>
      <c r="AR55" s="3">
        <f>算数!AU61</f>
        <v>0</v>
      </c>
      <c r="AS55" s="3">
        <f>算数!AV61</f>
        <v>0</v>
      </c>
      <c r="AT55" s="96">
        <f>算数!AW61</f>
        <v>0</v>
      </c>
      <c r="AU55" s="98">
        <f>算数!AX61</f>
        <v>0</v>
      </c>
      <c r="AV55" s="3">
        <f>算数!AY61</f>
        <v>0</v>
      </c>
      <c r="AW55" s="3">
        <f>算数!AZ61</f>
        <v>0</v>
      </c>
      <c r="AX55" s="3">
        <f>算数!BA61</f>
        <v>0</v>
      </c>
      <c r="AY55" s="99">
        <f>算数!BB61</f>
        <v>0</v>
      </c>
    </row>
    <row r="56" spans="1:65" ht="50.25" customHeight="1" thickBot="1">
      <c r="A56" s="310" t="s">
        <v>170</v>
      </c>
      <c r="B56" s="157" t="str">
        <f>算数!E9</f>
        <v>知・技</v>
      </c>
      <c r="C56" s="157" t="str">
        <f>算数!F9</f>
        <v>知・技</v>
      </c>
      <c r="D56" s="157" t="str">
        <f>算数!G9</f>
        <v>知・技</v>
      </c>
      <c r="E56" s="157" t="str">
        <f>算数!H9</f>
        <v>知・技</v>
      </c>
      <c r="F56" s="157" t="str">
        <f>算数!I9</f>
        <v>知・技</v>
      </c>
      <c r="G56" s="157" t="str">
        <f>算数!J9</f>
        <v>知・技</v>
      </c>
      <c r="H56" s="157" t="str">
        <f>算数!K9</f>
        <v>知・技</v>
      </c>
      <c r="I56" s="157" t="str">
        <f>算数!L9</f>
        <v>知・技</v>
      </c>
      <c r="J56" s="157" t="str">
        <f>算数!M9</f>
        <v>知・技</v>
      </c>
      <c r="K56" s="157" t="str">
        <f>算数!N9</f>
        <v>知・技</v>
      </c>
      <c r="L56" s="157" t="str">
        <f>算数!O9</f>
        <v>知・技</v>
      </c>
      <c r="M56" s="157" t="str">
        <f>算数!P9</f>
        <v>知・技</v>
      </c>
      <c r="N56" s="157" t="str">
        <f>算数!Q9</f>
        <v>思判表</v>
      </c>
      <c r="O56" s="157" t="str">
        <f>算数!R9</f>
        <v>知・技</v>
      </c>
      <c r="P56" s="157" t="str">
        <f>算数!S9</f>
        <v>知・技</v>
      </c>
      <c r="Q56" s="157" t="str">
        <f>算数!T9</f>
        <v>知・技</v>
      </c>
      <c r="R56" s="157" t="str">
        <f>算数!U9</f>
        <v>知・技</v>
      </c>
      <c r="S56" s="157" t="str">
        <f>算数!V9</f>
        <v>思判表</v>
      </c>
      <c r="T56" s="157" t="str">
        <f>算数!W9</f>
        <v>思判表</v>
      </c>
      <c r="U56" s="157" t="str">
        <f>算数!X9</f>
        <v>知・技</v>
      </c>
      <c r="V56" s="157" t="str">
        <f>算数!Y9</f>
        <v>知・技</v>
      </c>
      <c r="W56" s="157" t="str">
        <f>算数!Z9</f>
        <v>知・技</v>
      </c>
      <c r="X56" s="157" t="str">
        <f>算数!AA9</f>
        <v>思判表</v>
      </c>
      <c r="Y56" s="157" t="str">
        <f>算数!AB9</f>
        <v>思判表</v>
      </c>
      <c r="Z56" s="157" t="str">
        <f>算数!AC9</f>
        <v>思判表</v>
      </c>
      <c r="BH56" s="122"/>
      <c r="BI56" s="121"/>
    </row>
    <row r="57" spans="1:65" ht="50.25" customHeight="1" thickBot="1">
      <c r="A57" s="344" t="s">
        <v>149</v>
      </c>
      <c r="B57" s="330">
        <v>1</v>
      </c>
      <c r="C57" s="331">
        <v>2</v>
      </c>
      <c r="D57" s="331">
        <v>3</v>
      </c>
      <c r="E57" s="331">
        <v>4</v>
      </c>
      <c r="F57" s="332">
        <v>5</v>
      </c>
      <c r="G57" s="333">
        <v>6</v>
      </c>
      <c r="H57" s="331">
        <v>7</v>
      </c>
      <c r="I57" s="331">
        <v>8</v>
      </c>
      <c r="J57" s="331">
        <v>9</v>
      </c>
      <c r="K57" s="334">
        <v>10</v>
      </c>
      <c r="L57" s="330">
        <v>11</v>
      </c>
      <c r="M57" s="331">
        <v>12</v>
      </c>
      <c r="N57" s="331">
        <v>13</v>
      </c>
      <c r="O57" s="331">
        <v>14</v>
      </c>
      <c r="P57" s="332">
        <v>15</v>
      </c>
      <c r="Q57" s="333">
        <v>16</v>
      </c>
      <c r="R57" s="331">
        <v>17</v>
      </c>
      <c r="S57" s="331">
        <v>18</v>
      </c>
      <c r="T57" s="331">
        <v>19</v>
      </c>
      <c r="U57" s="334">
        <v>20</v>
      </c>
      <c r="V57" s="330">
        <v>21</v>
      </c>
      <c r="W57" s="331">
        <v>22</v>
      </c>
      <c r="X57" s="331">
        <v>23</v>
      </c>
      <c r="Y57" s="331">
        <v>24</v>
      </c>
      <c r="Z57" s="332">
        <v>25</v>
      </c>
      <c r="AA57" s="275">
        <v>26</v>
      </c>
      <c r="AB57" s="275">
        <v>27</v>
      </c>
      <c r="AC57" s="273">
        <v>28</v>
      </c>
      <c r="AD57" s="273">
        <v>29</v>
      </c>
      <c r="AE57" s="276">
        <v>30</v>
      </c>
      <c r="AF57" s="272">
        <v>31</v>
      </c>
      <c r="AG57" s="273">
        <v>32</v>
      </c>
      <c r="AH57" s="273">
        <v>33</v>
      </c>
      <c r="AI57" s="273">
        <v>34</v>
      </c>
      <c r="AJ57" s="274">
        <v>35</v>
      </c>
      <c r="AK57" s="275">
        <v>36</v>
      </c>
      <c r="AL57" s="273">
        <v>37</v>
      </c>
      <c r="AM57" s="273">
        <v>38</v>
      </c>
      <c r="AN57" s="273">
        <v>39</v>
      </c>
      <c r="AO57" s="276">
        <v>40</v>
      </c>
      <c r="AP57" s="272">
        <v>41</v>
      </c>
      <c r="AQ57" s="273">
        <v>42</v>
      </c>
      <c r="AR57" s="273">
        <v>43</v>
      </c>
      <c r="AS57" s="273">
        <v>44</v>
      </c>
      <c r="AT57" s="274">
        <v>45</v>
      </c>
      <c r="AU57" s="275">
        <v>46</v>
      </c>
      <c r="AV57" s="273">
        <v>47</v>
      </c>
      <c r="AW57" s="273">
        <v>48</v>
      </c>
      <c r="AX57" s="273">
        <v>49</v>
      </c>
      <c r="AY57" s="274">
        <v>50</v>
      </c>
      <c r="BH57" s="122"/>
      <c r="BI57" s="121"/>
    </row>
    <row r="58" spans="1:65" ht="50.25" customHeight="1" thickBot="1">
      <c r="A58" s="673" t="s">
        <v>107</v>
      </c>
      <c r="B58" s="674">
        <v>0.91800000000000004</v>
      </c>
      <c r="C58" s="675">
        <v>0.81799999999999995</v>
      </c>
      <c r="D58" s="675">
        <v>0.96899999999999997</v>
      </c>
      <c r="E58" s="675">
        <v>0.85099999999999998</v>
      </c>
      <c r="F58" s="676">
        <v>0.83399999999999996</v>
      </c>
      <c r="G58" s="674">
        <v>0.749</v>
      </c>
      <c r="H58" s="675">
        <v>0.74299999999999999</v>
      </c>
      <c r="I58" s="675">
        <v>0.505</v>
      </c>
      <c r="J58" s="675">
        <v>0.85299999999999998</v>
      </c>
      <c r="K58" s="677">
        <v>0.77200000000000002</v>
      </c>
      <c r="L58" s="675">
        <v>0.61499999999999999</v>
      </c>
      <c r="M58" s="675">
        <v>0.71</v>
      </c>
      <c r="N58" s="675">
        <v>0.57599999999999996</v>
      </c>
      <c r="O58" s="675">
        <v>0.73</v>
      </c>
      <c r="P58" s="676">
        <v>0.71099999999999997</v>
      </c>
      <c r="Q58" s="674">
        <v>0.94599999999999995</v>
      </c>
      <c r="R58" s="675">
        <v>0.65800000000000003</v>
      </c>
      <c r="S58" s="675">
        <v>0.48399999999999999</v>
      </c>
      <c r="T58" s="675">
        <v>0.46400000000000002</v>
      </c>
      <c r="U58" s="677">
        <v>0.70199999999999996</v>
      </c>
      <c r="V58" s="675">
        <v>0.84199999999999997</v>
      </c>
      <c r="W58" s="675">
        <v>0.748</v>
      </c>
      <c r="X58" s="675">
        <v>0.51800000000000002</v>
      </c>
      <c r="Y58" s="676">
        <v>0.55700000000000005</v>
      </c>
      <c r="Z58" s="678">
        <v>0.84299999999999997</v>
      </c>
      <c r="AA58" s="277"/>
      <c r="AB58" s="277"/>
      <c r="AC58" s="277"/>
      <c r="AD58" s="277"/>
      <c r="AE58" s="278"/>
      <c r="AF58" s="277"/>
      <c r="AG58" s="279"/>
      <c r="AH58" s="279"/>
      <c r="AI58" s="279"/>
      <c r="AJ58" s="281"/>
      <c r="AK58" s="282"/>
      <c r="AL58" s="279"/>
      <c r="AM58" s="279"/>
      <c r="AN58" s="279"/>
      <c r="AO58" s="280"/>
      <c r="AP58" s="279"/>
      <c r="AQ58" s="279"/>
      <c r="AR58" s="279"/>
      <c r="AS58" s="279"/>
      <c r="AT58" s="281"/>
      <c r="AU58" s="282"/>
      <c r="AV58" s="279"/>
      <c r="AW58" s="279"/>
      <c r="AX58" s="279"/>
      <c r="AY58" s="280"/>
      <c r="BH58" s="122"/>
      <c r="BI58" s="121"/>
    </row>
    <row r="59" spans="1:65" ht="50.25" customHeight="1" thickBot="1">
      <c r="A59" s="673" t="s">
        <v>108</v>
      </c>
      <c r="B59" s="674">
        <v>7.6999999999999999E-2</v>
      </c>
      <c r="C59" s="675">
        <v>0.16900000000000001</v>
      </c>
      <c r="D59" s="675">
        <v>0.02</v>
      </c>
      <c r="E59" s="675">
        <v>0.13100000000000001</v>
      </c>
      <c r="F59" s="676">
        <v>0.152</v>
      </c>
      <c r="G59" s="674">
        <v>0.23</v>
      </c>
      <c r="H59" s="675">
        <v>0.23699999999999999</v>
      </c>
      <c r="I59" s="675">
        <v>0.45700000000000002</v>
      </c>
      <c r="J59" s="675">
        <v>0.123</v>
      </c>
      <c r="K59" s="677">
        <v>0.20200000000000001</v>
      </c>
      <c r="L59" s="675">
        <v>0.35899999999999999</v>
      </c>
      <c r="M59" s="675">
        <v>0.26600000000000001</v>
      </c>
      <c r="N59" s="675">
        <v>0.375</v>
      </c>
      <c r="O59" s="675">
        <v>0.22700000000000001</v>
      </c>
      <c r="P59" s="676">
        <v>0.24199999999999999</v>
      </c>
      <c r="Q59" s="674">
        <v>3.2000000000000001E-2</v>
      </c>
      <c r="R59" s="675">
        <v>0.318</v>
      </c>
      <c r="S59" s="675">
        <v>0.41799999999999998</v>
      </c>
      <c r="T59" s="675">
        <v>0.43099999999999999</v>
      </c>
      <c r="U59" s="677">
        <v>0.159</v>
      </c>
      <c r="V59" s="675">
        <v>0.14299999999999999</v>
      </c>
      <c r="W59" s="675">
        <v>0.223</v>
      </c>
      <c r="X59" s="675">
        <v>0.41499999999999998</v>
      </c>
      <c r="Y59" s="676">
        <v>0.14899999999999999</v>
      </c>
      <c r="Z59" s="678">
        <v>5.6000000000000001E-2</v>
      </c>
      <c r="AA59" s="277"/>
      <c r="AB59" s="277"/>
      <c r="AC59" s="277"/>
      <c r="AD59" s="277"/>
      <c r="AE59" s="278"/>
      <c r="AF59" s="277"/>
      <c r="AG59" s="279"/>
      <c r="AH59" s="279"/>
      <c r="AI59" s="279"/>
      <c r="AJ59" s="281"/>
      <c r="AK59" s="282"/>
      <c r="AL59" s="279"/>
      <c r="AM59" s="279"/>
      <c r="AN59" s="279"/>
      <c r="AO59" s="280"/>
      <c r="AP59" s="279"/>
      <c r="AQ59" s="279"/>
      <c r="AR59" s="279"/>
      <c r="AS59" s="279"/>
      <c r="AT59" s="281"/>
      <c r="AU59" s="282"/>
      <c r="AV59" s="279"/>
      <c r="AW59" s="279"/>
      <c r="AX59" s="279"/>
      <c r="AY59" s="280"/>
      <c r="BH59" s="122"/>
      <c r="BI59" s="121"/>
    </row>
    <row r="60" spans="1:65" ht="50.25" customHeight="1" thickBot="1">
      <c r="A60" s="673" t="s">
        <v>109</v>
      </c>
      <c r="B60" s="674">
        <v>5.0000000000000044E-3</v>
      </c>
      <c r="C60" s="675">
        <v>1.3000000000000012E-2</v>
      </c>
      <c r="D60" s="675">
        <v>1.100000000000001E-2</v>
      </c>
      <c r="E60" s="675">
        <v>1.8000000000000016E-2</v>
      </c>
      <c r="F60" s="676">
        <v>1.4000000000000012E-2</v>
      </c>
      <c r="G60" s="674">
        <v>2.1000000000000019E-2</v>
      </c>
      <c r="H60" s="675">
        <v>2.0000000000000018E-2</v>
      </c>
      <c r="I60" s="675">
        <v>3.8000000000000034E-2</v>
      </c>
      <c r="J60" s="675">
        <v>2.4000000000000021E-2</v>
      </c>
      <c r="K60" s="677">
        <v>2.6000000000000023E-2</v>
      </c>
      <c r="L60" s="675">
        <v>2.6000000000000023E-2</v>
      </c>
      <c r="M60" s="675">
        <v>2.4000000000000021E-2</v>
      </c>
      <c r="N60" s="675">
        <v>4.9000000000000044E-2</v>
      </c>
      <c r="O60" s="675">
        <v>4.3000000000000038E-2</v>
      </c>
      <c r="P60" s="676">
        <v>4.7000000000000042E-2</v>
      </c>
      <c r="Q60" s="674">
        <v>2.200000000000002E-2</v>
      </c>
      <c r="R60" s="675">
        <v>2.4000000000000021E-2</v>
      </c>
      <c r="S60" s="675">
        <v>9.8000000000000087E-2</v>
      </c>
      <c r="T60" s="675">
        <v>0.10499999999999998</v>
      </c>
      <c r="U60" s="677">
        <v>0.13900000000000001</v>
      </c>
      <c r="V60" s="675">
        <v>1.5000000000000013E-2</v>
      </c>
      <c r="W60" s="675">
        <v>2.9000000000000026E-2</v>
      </c>
      <c r="X60" s="675">
        <v>6.6999999999999948E-2</v>
      </c>
      <c r="Y60" s="676">
        <v>0.29399999999999993</v>
      </c>
      <c r="Z60" s="678">
        <v>0.10099999999999998</v>
      </c>
      <c r="AA60" s="277"/>
      <c r="AB60" s="277"/>
      <c r="AC60" s="277"/>
      <c r="AD60" s="277"/>
      <c r="AE60" s="278"/>
      <c r="AF60" s="277"/>
      <c r="AG60" s="279"/>
      <c r="AH60" s="279"/>
      <c r="AI60" s="279"/>
      <c r="AJ60" s="281"/>
      <c r="AK60" s="282"/>
      <c r="AL60" s="279"/>
      <c r="AM60" s="279"/>
      <c r="AN60" s="279"/>
      <c r="AO60" s="280"/>
      <c r="AP60" s="279"/>
      <c r="AQ60" s="279"/>
      <c r="AR60" s="279"/>
      <c r="AS60" s="279"/>
      <c r="AT60" s="281"/>
      <c r="AU60" s="282"/>
      <c r="AV60" s="279"/>
      <c r="AW60" s="279"/>
      <c r="AX60" s="279"/>
      <c r="AY60" s="280"/>
      <c r="BH60" s="122"/>
      <c r="BI60" s="121"/>
    </row>
    <row r="61" spans="1:65" s="163" customFormat="1" ht="50.25" customHeight="1" thickBot="1">
      <c r="A61" s="690" t="s">
        <v>23</v>
      </c>
      <c r="B61" s="691">
        <f>SUM(B58:B60)</f>
        <v>1</v>
      </c>
      <c r="C61" s="692">
        <f>SUM(C58:C60)</f>
        <v>1</v>
      </c>
      <c r="D61" s="692">
        <f t="shared" ref="D61:AY61" si="1">SUM(D58:D60)</f>
        <v>1</v>
      </c>
      <c r="E61" s="692">
        <f t="shared" si="1"/>
        <v>1</v>
      </c>
      <c r="F61" s="693">
        <f t="shared" si="1"/>
        <v>1</v>
      </c>
      <c r="G61" s="691">
        <f t="shared" si="1"/>
        <v>1</v>
      </c>
      <c r="H61" s="692">
        <f t="shared" si="1"/>
        <v>1</v>
      </c>
      <c r="I61" s="692">
        <f t="shared" si="1"/>
        <v>1</v>
      </c>
      <c r="J61" s="692">
        <f t="shared" si="1"/>
        <v>1</v>
      </c>
      <c r="K61" s="694">
        <f t="shared" si="1"/>
        <v>1</v>
      </c>
      <c r="L61" s="692">
        <f t="shared" si="1"/>
        <v>1</v>
      </c>
      <c r="M61" s="692">
        <f t="shared" si="1"/>
        <v>1</v>
      </c>
      <c r="N61" s="692">
        <f t="shared" si="1"/>
        <v>1</v>
      </c>
      <c r="O61" s="692">
        <f t="shared" si="1"/>
        <v>1</v>
      </c>
      <c r="P61" s="693">
        <f t="shared" si="1"/>
        <v>1</v>
      </c>
      <c r="Q61" s="691">
        <f t="shared" si="1"/>
        <v>1</v>
      </c>
      <c r="R61" s="692">
        <f t="shared" si="1"/>
        <v>1</v>
      </c>
      <c r="S61" s="692">
        <f t="shared" si="1"/>
        <v>1</v>
      </c>
      <c r="T61" s="692">
        <f t="shared" si="1"/>
        <v>1</v>
      </c>
      <c r="U61" s="694">
        <f t="shared" si="1"/>
        <v>1</v>
      </c>
      <c r="V61" s="692">
        <f t="shared" si="1"/>
        <v>1</v>
      </c>
      <c r="W61" s="692">
        <f t="shared" si="1"/>
        <v>1</v>
      </c>
      <c r="X61" s="692">
        <f t="shared" si="1"/>
        <v>1</v>
      </c>
      <c r="Y61" s="693">
        <f t="shared" si="1"/>
        <v>1</v>
      </c>
      <c r="Z61" s="695">
        <f t="shared" si="1"/>
        <v>1</v>
      </c>
      <c r="AA61" s="283">
        <f t="shared" si="1"/>
        <v>0</v>
      </c>
      <c r="AB61" s="285">
        <f>SUM(AB58:AB60)</f>
        <v>0</v>
      </c>
      <c r="AC61" s="286">
        <f>SUM(AC58:AC60)</f>
        <v>0</v>
      </c>
      <c r="AD61" s="286">
        <f>SUM(AD58:AD60)</f>
        <v>0</v>
      </c>
      <c r="AE61" s="287">
        <f>SUM(AE58:AE60)</f>
        <v>0</v>
      </c>
      <c r="AF61" s="288">
        <f>SUM(AF58:AF60)</f>
        <v>0</v>
      </c>
      <c r="AG61" s="286">
        <f t="shared" si="1"/>
        <v>0</v>
      </c>
      <c r="AH61" s="285">
        <f t="shared" si="1"/>
        <v>0</v>
      </c>
      <c r="AI61" s="285">
        <f t="shared" si="1"/>
        <v>0</v>
      </c>
      <c r="AJ61" s="288">
        <f t="shared" si="1"/>
        <v>0</v>
      </c>
      <c r="AK61" s="284">
        <f t="shared" si="1"/>
        <v>0</v>
      </c>
      <c r="AL61" s="285">
        <f t="shared" si="1"/>
        <v>0</v>
      </c>
      <c r="AM61" s="285">
        <f t="shared" si="1"/>
        <v>0</v>
      </c>
      <c r="AN61" s="285">
        <f t="shared" si="1"/>
        <v>0</v>
      </c>
      <c r="AO61" s="289">
        <f t="shared" si="1"/>
        <v>0</v>
      </c>
      <c r="AP61" s="285">
        <f t="shared" si="1"/>
        <v>0</v>
      </c>
      <c r="AQ61" s="285">
        <f t="shared" si="1"/>
        <v>0</v>
      </c>
      <c r="AR61" s="285">
        <f t="shared" si="1"/>
        <v>0</v>
      </c>
      <c r="AS61" s="285">
        <f t="shared" si="1"/>
        <v>0</v>
      </c>
      <c r="AT61" s="288">
        <f t="shared" si="1"/>
        <v>0</v>
      </c>
      <c r="AU61" s="284">
        <f t="shared" si="1"/>
        <v>0</v>
      </c>
      <c r="AV61" s="285">
        <f t="shared" si="1"/>
        <v>0</v>
      </c>
      <c r="AW61" s="285">
        <f t="shared" si="1"/>
        <v>0</v>
      </c>
      <c r="AX61" s="285">
        <f t="shared" si="1"/>
        <v>0</v>
      </c>
      <c r="AY61" s="289">
        <f t="shared" si="1"/>
        <v>0</v>
      </c>
      <c r="BH61" s="164"/>
      <c r="BI61" s="165"/>
      <c r="BJ61" s="166"/>
      <c r="BL61" s="167"/>
    </row>
    <row r="62" spans="1:65">
      <c r="BH62" s="122"/>
      <c r="BI62" s="121"/>
    </row>
    <row r="63" spans="1:65">
      <c r="A63" s="2" t="s">
        <v>43</v>
      </c>
      <c r="AZ63" s="2" t="s">
        <v>17</v>
      </c>
      <c r="BA63" s="2" t="s">
        <v>19</v>
      </c>
      <c r="BB63" s="2" t="s">
        <v>24</v>
      </c>
      <c r="BC63" s="2" t="str">
        <f>A63</f>
        <v>観点別正答数</v>
      </c>
      <c r="BH63" s="122"/>
      <c r="BI63" s="121"/>
    </row>
    <row r="64" spans="1:65">
      <c r="A64" s="52" t="str">
        <f>算数!BF35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19</v>
      </c>
      <c r="BB64" s="2" t="e">
        <f>AZ64/BA64/$L$1</f>
        <v>#DIV/0!</v>
      </c>
      <c r="BC64" s="2" t="str">
        <f t="shared" ref="BC64:BC89" si="4">A64</f>
        <v>知・技</v>
      </c>
      <c r="BH64" s="122"/>
      <c r="BI64" s="121"/>
    </row>
    <row r="65" spans="1:61">
      <c r="A65" s="52"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6</v>
      </c>
      <c r="BB65" s="2" t="e">
        <f>AZ65/BA65/$L$1</f>
        <v>#DIV/0!</v>
      </c>
      <c r="BC65" s="2" t="str">
        <f t="shared" si="4"/>
        <v>思判表</v>
      </c>
      <c r="BH65" s="122"/>
      <c r="BI65" s="121"/>
    </row>
    <row r="66" spans="1:61">
      <c r="A66" s="52"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22"/>
      <c r="BI66" s="121"/>
    </row>
    <row r="67" spans="1:61">
      <c r="A67" s="52"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22"/>
      <c r="BI67" s="121"/>
    </row>
    <row r="68" spans="1:61">
      <c r="A68" s="52"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22"/>
      <c r="BI68" s="121"/>
    </row>
    <row r="69" spans="1:61">
      <c r="BH69" s="122"/>
      <c r="BI69" s="121"/>
    </row>
    <row r="70" spans="1:61">
      <c r="A70" s="2" t="s">
        <v>44</v>
      </c>
      <c r="BC70" s="2" t="str">
        <f t="shared" si="4"/>
        <v>観点別誤答数</v>
      </c>
      <c r="BH70" s="122"/>
      <c r="BI70" s="121"/>
    </row>
    <row r="71" spans="1:61">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19</v>
      </c>
      <c r="BB71" s="2" t="e">
        <f>AZ71/BA71/$L$1</f>
        <v>#DIV/0!</v>
      </c>
      <c r="BC71" s="2" t="str">
        <f t="shared" si="4"/>
        <v>知・技</v>
      </c>
      <c r="BH71" s="122"/>
      <c r="BI71" s="121"/>
    </row>
    <row r="72" spans="1:61">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6</v>
      </c>
      <c r="BB72" s="2" t="e">
        <f>AZ72/BA72/$L$1</f>
        <v>#DIV/0!</v>
      </c>
      <c r="BC72" s="2" t="str">
        <f t="shared" si="4"/>
        <v>思判表</v>
      </c>
      <c r="BH72" s="122"/>
      <c r="BI72" s="121"/>
    </row>
    <row r="73" spans="1:61">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22"/>
      <c r="BI73" s="121"/>
    </row>
    <row r="74" spans="1:61">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22"/>
      <c r="BI74" s="121"/>
    </row>
    <row r="75" spans="1:61">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22"/>
      <c r="BI75" s="121"/>
    </row>
    <row r="76" spans="1:61">
      <c r="BH76" s="122"/>
      <c r="BI76" s="121"/>
    </row>
    <row r="77" spans="1:61">
      <c r="A77" s="2" t="s">
        <v>45</v>
      </c>
      <c r="BC77" s="2" t="str">
        <f t="shared" si="4"/>
        <v>観点別無答数</v>
      </c>
      <c r="BH77" s="122"/>
      <c r="BI77" s="121"/>
    </row>
    <row r="78" spans="1:61">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19</v>
      </c>
      <c r="BB78" s="2" t="e">
        <f>AZ78/BA78/$L$1</f>
        <v>#DIV/0!</v>
      </c>
      <c r="BC78" s="2" t="str">
        <f t="shared" si="4"/>
        <v>知・技</v>
      </c>
      <c r="BH78" s="122"/>
      <c r="BI78" s="121"/>
    </row>
    <row r="79" spans="1:61">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6</v>
      </c>
      <c r="BB79" s="2" t="e">
        <f>AZ79/BA79/$L$1</f>
        <v>#DIV/0!</v>
      </c>
      <c r="BC79" s="2" t="str">
        <f t="shared" si="4"/>
        <v>思判表</v>
      </c>
      <c r="BH79" s="122"/>
      <c r="BI79" s="121"/>
    </row>
    <row r="80" spans="1:61">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22"/>
      <c r="BI80" s="121"/>
    </row>
    <row r="81" spans="1:64">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22"/>
      <c r="BI81" s="121"/>
    </row>
    <row r="82" spans="1:64">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22"/>
      <c r="BI82" s="121"/>
    </row>
    <row r="83" spans="1:64">
      <c r="BH83" s="122"/>
      <c r="BI83" s="121"/>
    </row>
    <row r="84" spans="1:64">
      <c r="A84" s="2" t="s">
        <v>150</v>
      </c>
      <c r="BC84" s="2" t="str">
        <f t="shared" si="4"/>
        <v>富山県正答割合</v>
      </c>
      <c r="BH84" s="122"/>
      <c r="BI84" s="121"/>
    </row>
    <row r="85" spans="1:64">
      <c r="A85" s="52" t="str">
        <f>A64</f>
        <v>知・技</v>
      </c>
      <c r="B85" s="2">
        <f>IF(COUNTIF(B3,$A$64),B58,0)</f>
        <v>0.91800000000000004</v>
      </c>
      <c r="C85" s="2">
        <f>IF(COUNTIF(C3,$A$64),C58,0)</f>
        <v>0.81799999999999995</v>
      </c>
      <c r="D85" s="2">
        <f t="shared" ref="D85:AY85" si="33">IF(COUNTIF(D3,$A$64),D58,0)</f>
        <v>0.96899999999999997</v>
      </c>
      <c r="E85" s="2">
        <f t="shared" si="33"/>
        <v>0.85099999999999998</v>
      </c>
      <c r="F85" s="2">
        <f t="shared" si="33"/>
        <v>0.83399999999999996</v>
      </c>
      <c r="G85" s="2">
        <f t="shared" si="33"/>
        <v>0.749</v>
      </c>
      <c r="H85" s="2">
        <f t="shared" si="33"/>
        <v>0.74299999999999999</v>
      </c>
      <c r="I85" s="2">
        <f>IF(COUNTIF(I3,$A$64),I58,0)</f>
        <v>0.505</v>
      </c>
      <c r="J85" s="2">
        <f>IF(COUNTIF(J3,$A$64),J58,0)</f>
        <v>0.85299999999999998</v>
      </c>
      <c r="K85" s="2">
        <f t="shared" si="33"/>
        <v>0.77200000000000002</v>
      </c>
      <c r="L85" s="2">
        <f t="shared" si="33"/>
        <v>0.61499999999999999</v>
      </c>
      <c r="M85" s="2">
        <f t="shared" si="33"/>
        <v>0.71</v>
      </c>
      <c r="N85" s="2">
        <f t="shared" si="33"/>
        <v>0</v>
      </c>
      <c r="O85" s="2">
        <f t="shared" si="33"/>
        <v>0.73</v>
      </c>
      <c r="P85" s="2">
        <f t="shared" si="33"/>
        <v>0.71099999999999997</v>
      </c>
      <c r="Q85" s="2">
        <f t="shared" si="33"/>
        <v>0.94599999999999995</v>
      </c>
      <c r="R85" s="2">
        <f t="shared" si="33"/>
        <v>0.65800000000000003</v>
      </c>
      <c r="S85" s="2">
        <f t="shared" si="33"/>
        <v>0</v>
      </c>
      <c r="T85" s="2">
        <f t="shared" si="33"/>
        <v>0</v>
      </c>
      <c r="U85" s="2">
        <f t="shared" si="33"/>
        <v>0.70199999999999996</v>
      </c>
      <c r="V85" s="2">
        <f t="shared" si="33"/>
        <v>0.84199999999999997</v>
      </c>
      <c r="W85" s="2">
        <f t="shared" si="33"/>
        <v>0.748</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14.673999999999999</v>
      </c>
      <c r="BA85" s="2">
        <f>BA64</f>
        <v>19</v>
      </c>
      <c r="BB85" s="2">
        <f>AZ85/BA85</f>
        <v>0.77231578947368418</v>
      </c>
      <c r="BC85" s="2" t="str">
        <f t="shared" si="4"/>
        <v>知・技</v>
      </c>
      <c r="BH85" s="122"/>
      <c r="BI85" s="121"/>
    </row>
    <row r="86" spans="1:64">
      <c r="A86" s="52"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0.57599999999999996</v>
      </c>
      <c r="O86" s="2">
        <f t="shared" si="34"/>
        <v>0</v>
      </c>
      <c r="P86" s="2">
        <f t="shared" si="34"/>
        <v>0</v>
      </c>
      <c r="Q86" s="2">
        <f t="shared" si="34"/>
        <v>0</v>
      </c>
      <c r="R86" s="2">
        <f t="shared" si="34"/>
        <v>0</v>
      </c>
      <c r="S86" s="2">
        <f t="shared" si="34"/>
        <v>0.48399999999999999</v>
      </c>
      <c r="T86" s="2">
        <f t="shared" si="34"/>
        <v>0.46400000000000002</v>
      </c>
      <c r="U86" s="2">
        <f t="shared" si="34"/>
        <v>0</v>
      </c>
      <c r="V86" s="2">
        <f t="shared" si="34"/>
        <v>0</v>
      </c>
      <c r="W86" s="2">
        <f t="shared" si="34"/>
        <v>0</v>
      </c>
      <c r="X86" s="2">
        <f t="shared" si="34"/>
        <v>0.51800000000000002</v>
      </c>
      <c r="Y86" s="2">
        <f t="shared" si="34"/>
        <v>0.55700000000000005</v>
      </c>
      <c r="Z86" s="2">
        <f t="shared" si="34"/>
        <v>0.84299999999999997</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3.4419999999999997</v>
      </c>
      <c r="BA86" s="2">
        <f>BA65</f>
        <v>6</v>
      </c>
      <c r="BB86" s="2">
        <f>AZ86/BA86</f>
        <v>0.57366666666666666</v>
      </c>
      <c r="BC86" s="2" t="str">
        <f t="shared" si="4"/>
        <v>思判表</v>
      </c>
    </row>
    <row r="87" spans="1:64">
      <c r="A87" s="52"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4">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4">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1" spans="1:64">
      <c r="B91" s="157" t="str">
        <f>算数!E9</f>
        <v>知・技</v>
      </c>
      <c r="C91" s="157" t="str">
        <f>算数!F9</f>
        <v>知・技</v>
      </c>
      <c r="D91" s="157" t="str">
        <f>算数!G9</f>
        <v>知・技</v>
      </c>
      <c r="E91" s="157" t="str">
        <f>算数!H9</f>
        <v>知・技</v>
      </c>
      <c r="F91" s="157" t="str">
        <f>算数!I9</f>
        <v>知・技</v>
      </c>
      <c r="G91" s="157" t="str">
        <f>算数!J9</f>
        <v>知・技</v>
      </c>
      <c r="H91" s="157" t="str">
        <f>算数!K9</f>
        <v>知・技</v>
      </c>
      <c r="I91" s="157" t="str">
        <f>算数!L9</f>
        <v>知・技</v>
      </c>
      <c r="J91" s="157" t="str">
        <f>算数!M9</f>
        <v>知・技</v>
      </c>
      <c r="K91" s="157" t="str">
        <f>算数!N9</f>
        <v>知・技</v>
      </c>
      <c r="L91" s="157" t="str">
        <f>算数!O9</f>
        <v>知・技</v>
      </c>
      <c r="M91" s="157" t="str">
        <f>算数!P9</f>
        <v>知・技</v>
      </c>
      <c r="N91" s="157" t="str">
        <f>算数!Q9</f>
        <v>思判表</v>
      </c>
      <c r="O91" s="157" t="str">
        <f>算数!R9</f>
        <v>知・技</v>
      </c>
      <c r="P91" s="157" t="str">
        <f>算数!S9</f>
        <v>知・技</v>
      </c>
      <c r="Q91" s="157" t="str">
        <f>算数!T9</f>
        <v>知・技</v>
      </c>
      <c r="R91" s="157" t="str">
        <f>算数!U9</f>
        <v>知・技</v>
      </c>
      <c r="S91" s="157" t="str">
        <f>算数!V9</f>
        <v>思判表</v>
      </c>
      <c r="T91" s="157" t="str">
        <f>算数!W9</f>
        <v>思判表</v>
      </c>
      <c r="U91" s="157" t="str">
        <f>算数!X9</f>
        <v>知・技</v>
      </c>
      <c r="V91" s="157" t="str">
        <f>算数!Y9</f>
        <v>知・技</v>
      </c>
      <c r="W91" s="157" t="str">
        <f>算数!Z9</f>
        <v>知・技</v>
      </c>
      <c r="X91" s="157" t="str">
        <f>算数!AA9</f>
        <v>思判表</v>
      </c>
      <c r="Y91" s="157" t="str">
        <f>算数!AB9</f>
        <v>思判表</v>
      </c>
      <c r="Z91" s="157" t="str">
        <f>算数!AC9</f>
        <v>思判表</v>
      </c>
    </row>
    <row r="96" spans="1:64">
      <c r="BA96" s="136"/>
      <c r="BC96" s="157"/>
      <c r="BJ96" s="2"/>
      <c r="BL96" s="2"/>
    </row>
    <row r="97" spans="53:64">
      <c r="BA97" s="136"/>
      <c r="BC97" s="157"/>
      <c r="BJ97" s="2"/>
      <c r="BL97" s="2"/>
    </row>
    <row r="98" spans="53:64">
      <c r="BA98" s="136"/>
      <c r="BC98" s="157"/>
      <c r="BJ98" s="2"/>
      <c r="BL98" s="2"/>
    </row>
    <row r="99" spans="53:64">
      <c r="BA99" s="136"/>
      <c r="BC99" s="157"/>
      <c r="BJ99" s="2"/>
      <c r="BL99" s="2"/>
    </row>
    <row r="100" spans="53:64">
      <c r="BA100" s="136"/>
      <c r="BC100" s="157"/>
      <c r="BJ100" s="2"/>
      <c r="BL100" s="2"/>
    </row>
    <row r="101" spans="53:64">
      <c r="BA101" s="136"/>
      <c r="BC101" s="157"/>
      <c r="BJ101" s="2"/>
      <c r="BL101" s="2"/>
    </row>
    <row r="102" spans="53:64">
      <c r="BA102" s="136"/>
      <c r="BC102" s="157"/>
      <c r="BJ102" s="2"/>
      <c r="BL102" s="2"/>
    </row>
    <row r="103" spans="53:64">
      <c r="BA103" s="136"/>
      <c r="BC103" s="157"/>
      <c r="BJ103" s="2"/>
      <c r="BL103" s="2"/>
    </row>
    <row r="104" spans="53:64">
      <c r="BA104" s="136"/>
      <c r="BC104" s="157"/>
      <c r="BJ104" s="2"/>
      <c r="BL104" s="2"/>
    </row>
    <row r="105" spans="53:64">
      <c r="BA105" s="136"/>
      <c r="BC105" s="157"/>
      <c r="BJ105" s="2"/>
      <c r="BL105" s="2"/>
    </row>
    <row r="106" spans="53:64">
      <c r="BA106" s="136"/>
      <c r="BC106" s="157"/>
      <c r="BJ106" s="2"/>
      <c r="BL106" s="2"/>
    </row>
    <row r="107" spans="53:64">
      <c r="BA107" s="136"/>
      <c r="BC107" s="157"/>
      <c r="BJ107" s="2"/>
      <c r="BL107" s="2"/>
    </row>
    <row r="108" spans="53:64">
      <c r="BA108" s="136"/>
      <c r="BC108" s="157"/>
      <c r="BJ108" s="2"/>
      <c r="BL108" s="2"/>
    </row>
    <row r="109" spans="53:64">
      <c r="BA109" s="136"/>
      <c r="BC109" s="157"/>
      <c r="BJ109" s="2"/>
      <c r="BL109" s="2"/>
    </row>
    <row r="110" spans="53:64">
      <c r="BA110" s="136"/>
      <c r="BC110" s="157"/>
      <c r="BJ110" s="2"/>
      <c r="BL110" s="2"/>
    </row>
    <row r="111" spans="53:64">
      <c r="BA111" s="136"/>
      <c r="BC111" s="157"/>
      <c r="BJ111" s="2"/>
      <c r="BL111" s="2"/>
    </row>
    <row r="112" spans="53:64">
      <c r="BA112" s="136"/>
      <c r="BC112" s="157"/>
      <c r="BJ112" s="2"/>
      <c r="BL112" s="2"/>
    </row>
    <row r="113" spans="53:64">
      <c r="BA113" s="136"/>
      <c r="BC113" s="157"/>
      <c r="BJ113" s="2"/>
      <c r="BL113" s="2"/>
    </row>
    <row r="114" spans="53:64">
      <c r="BA114" s="136"/>
      <c r="BC114" s="157"/>
      <c r="BJ114" s="2"/>
      <c r="BL114" s="2"/>
    </row>
    <row r="115" spans="53:64">
      <c r="BA115" s="136"/>
      <c r="BC115" s="157"/>
      <c r="BJ115" s="2"/>
      <c r="BL115" s="2"/>
    </row>
    <row r="116" spans="53:64">
      <c r="BA116" s="136"/>
      <c r="BC116" s="157"/>
      <c r="BJ116" s="2"/>
      <c r="BL116" s="2"/>
    </row>
    <row r="117" spans="53:64">
      <c r="BA117" s="136"/>
      <c r="BC117" s="157"/>
      <c r="BJ117" s="2"/>
      <c r="BL117" s="2"/>
    </row>
    <row r="118" spans="53:64">
      <c r="BA118" s="136"/>
      <c r="BC118" s="157"/>
      <c r="BJ118" s="2"/>
      <c r="BL118" s="2"/>
    </row>
    <row r="119" spans="53:64">
      <c r="BA119" s="136"/>
      <c r="BC119" s="157"/>
      <c r="BJ119" s="2"/>
      <c r="BL119" s="2"/>
    </row>
    <row r="120" spans="53:64">
      <c r="BA120" s="136"/>
      <c r="BC120" s="157"/>
      <c r="BJ120" s="2"/>
      <c r="BL120" s="2"/>
    </row>
    <row r="121" spans="53:64">
      <c r="BA121" s="136"/>
      <c r="BC121" s="157"/>
      <c r="BJ121" s="2"/>
      <c r="BL121" s="2"/>
    </row>
    <row r="122" spans="53:64">
      <c r="BA122" s="136"/>
      <c r="BC122" s="157"/>
      <c r="BJ122" s="2"/>
      <c r="BL122" s="2"/>
    </row>
    <row r="123" spans="53:64">
      <c r="BA123" s="136"/>
      <c r="BC123" s="157"/>
      <c r="BJ123" s="2"/>
      <c r="BL123" s="2"/>
    </row>
    <row r="124" spans="53:64">
      <c r="BA124" s="136"/>
      <c r="BC124" s="157"/>
      <c r="BJ124" s="2"/>
      <c r="BL124" s="2"/>
    </row>
    <row r="125" spans="53:64">
      <c r="BA125" s="136"/>
      <c r="BC125" s="157"/>
      <c r="BJ125" s="2"/>
      <c r="BL125" s="2"/>
    </row>
  </sheetData>
  <protectedRanges>
    <protectedRange sqref="BI29:BL53 BK28 BL4:BL28"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gridLines="1"/>
  <pageMargins left="0" right="0" top="0.78740157480314965" bottom="0" header="0.51181102362204722" footer="0.51181102362204722"/>
  <pageSetup paperSize="9" scale="22" orientation="portrait" verticalDpi="0" r:id="rId1"/>
  <headerFooter alignWithMargins="0">
    <oddHeader xml:space="preserve">&amp;L&amp;24&amp;F　&amp;A&amp;R&amp;D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BG25"/>
  <sheetViews>
    <sheetView zoomScale="80" zoomScaleNormal="80" zoomScaleSheetLayoutView="70" workbookViewId="0">
      <selection activeCell="Q25" sqref="Q25"/>
    </sheetView>
  </sheetViews>
  <sheetFormatPr defaultColWidth="9" defaultRowHeight="13.5"/>
  <cols>
    <col min="1" max="1" width="14.375" style="61" customWidth="1"/>
    <col min="2" max="5" width="10.125" style="61" customWidth="1"/>
    <col min="6" max="6" width="1.375" style="61" customWidth="1"/>
    <col min="7" max="7" width="2.875" style="61" customWidth="1"/>
    <col min="8" max="8" width="8.125" style="61" customWidth="1"/>
    <col min="9" max="58" width="3.125" style="61" customWidth="1"/>
    <col min="59" max="16384" width="9" style="61"/>
  </cols>
  <sheetData>
    <row r="1" spans="1:59" ht="17.25" customHeight="1" thickTop="1" thickBot="1">
      <c r="A1" s="60" t="s">
        <v>0</v>
      </c>
      <c r="B1" s="835">
        <f>国語!L1</f>
        <v>0</v>
      </c>
      <c r="C1" s="836"/>
    </row>
    <row r="2" spans="1:59" ht="17.25" customHeight="1" thickTop="1" thickBot="1"/>
    <row r="3" spans="1:59" ht="17.25" customHeight="1" thickTop="1">
      <c r="A3" s="833" t="s">
        <v>112</v>
      </c>
      <c r="B3" s="837">
        <f>国語!BG30</f>
        <v>0</v>
      </c>
      <c r="D3" s="62" t="s">
        <v>113</v>
      </c>
      <c r="E3" s="854">
        <f>国語!BG28</f>
        <v>0</v>
      </c>
      <c r="F3" s="855"/>
      <c r="G3" s="856"/>
    </row>
    <row r="4" spans="1:59" ht="17.25" customHeight="1" thickBot="1">
      <c r="A4" s="834"/>
      <c r="B4" s="838"/>
      <c r="D4" s="63" t="s">
        <v>114</v>
      </c>
      <c r="E4" s="843">
        <f>国語!BG29</f>
        <v>0</v>
      </c>
      <c r="F4" s="844"/>
      <c r="G4" s="845"/>
    </row>
    <row r="5" spans="1:59" ht="17.25" customHeight="1" thickTop="1" thickBot="1">
      <c r="B5" s="64"/>
      <c r="D5" s="65" t="s">
        <v>112</v>
      </c>
      <c r="E5" s="846">
        <f>国語!BG30</f>
        <v>0</v>
      </c>
      <c r="F5" s="847"/>
      <c r="G5" s="848"/>
    </row>
    <row r="6" spans="1:59" ht="17.25" customHeight="1" thickTop="1"/>
    <row r="7" spans="1:59" ht="17.25" customHeight="1">
      <c r="A7" s="61" t="s">
        <v>115</v>
      </c>
      <c r="G7" s="61" t="s">
        <v>116</v>
      </c>
    </row>
    <row r="8" spans="1:59" ht="17.25" customHeight="1" thickBot="1"/>
    <row r="9" spans="1:59" ht="19.5" customHeight="1" thickTop="1" thickBot="1">
      <c r="A9" s="66"/>
      <c r="B9" s="67" t="s">
        <v>117</v>
      </c>
      <c r="C9" s="109" t="s">
        <v>118</v>
      </c>
      <c r="D9" s="114"/>
      <c r="E9" s="60"/>
      <c r="G9" s="857" t="s">
        <v>119</v>
      </c>
      <c r="H9" s="68" t="s">
        <v>132</v>
      </c>
      <c r="I9" s="69">
        <v>1</v>
      </c>
      <c r="J9" s="70">
        <v>2</v>
      </c>
      <c r="K9" s="70">
        <v>3</v>
      </c>
      <c r="L9" s="70">
        <v>4</v>
      </c>
      <c r="M9" s="70">
        <v>5</v>
      </c>
      <c r="N9" s="70">
        <v>6</v>
      </c>
      <c r="O9" s="70">
        <v>7</v>
      </c>
      <c r="P9" s="70">
        <v>8</v>
      </c>
      <c r="Q9" s="70">
        <v>9</v>
      </c>
      <c r="R9" s="70">
        <v>10</v>
      </c>
      <c r="S9" s="70">
        <v>11</v>
      </c>
      <c r="T9" s="70">
        <v>12</v>
      </c>
      <c r="U9" s="70">
        <v>13</v>
      </c>
      <c r="V9" s="70">
        <v>14</v>
      </c>
      <c r="W9" s="70">
        <v>15</v>
      </c>
      <c r="X9" s="70">
        <v>16</v>
      </c>
      <c r="Y9" s="70">
        <v>17</v>
      </c>
      <c r="Z9" s="70">
        <v>18</v>
      </c>
      <c r="AA9" s="70">
        <v>19</v>
      </c>
      <c r="AB9" s="70">
        <v>20</v>
      </c>
      <c r="AC9" s="70">
        <v>21</v>
      </c>
      <c r="AD9" s="70">
        <v>22</v>
      </c>
      <c r="AE9" s="70">
        <v>23</v>
      </c>
      <c r="AF9" s="70">
        <v>24</v>
      </c>
      <c r="AG9" s="70">
        <v>25</v>
      </c>
      <c r="AH9" s="70">
        <v>26</v>
      </c>
      <c r="AI9" s="70">
        <v>27</v>
      </c>
      <c r="AJ9" s="70">
        <v>28</v>
      </c>
      <c r="AK9" s="70">
        <v>29</v>
      </c>
      <c r="AL9" s="70">
        <v>30</v>
      </c>
      <c r="AM9" s="70">
        <v>31</v>
      </c>
      <c r="AN9" s="70">
        <v>32</v>
      </c>
      <c r="AO9" s="70">
        <v>33</v>
      </c>
      <c r="AP9" s="70">
        <v>34</v>
      </c>
      <c r="AQ9" s="70">
        <v>35</v>
      </c>
      <c r="AR9" s="70">
        <v>36</v>
      </c>
      <c r="AS9" s="70">
        <v>37</v>
      </c>
      <c r="AT9" s="70">
        <v>38</v>
      </c>
      <c r="AU9" s="70">
        <v>39</v>
      </c>
      <c r="AV9" s="70">
        <v>40</v>
      </c>
      <c r="AW9" s="70">
        <v>41</v>
      </c>
      <c r="AX9" s="70">
        <v>42</v>
      </c>
      <c r="AY9" s="70">
        <v>43</v>
      </c>
      <c r="AZ9" s="70">
        <v>44</v>
      </c>
      <c r="BA9" s="70">
        <v>45</v>
      </c>
      <c r="BB9" s="70">
        <v>46</v>
      </c>
      <c r="BC9" s="70">
        <v>47</v>
      </c>
      <c r="BD9" s="70">
        <v>48</v>
      </c>
      <c r="BE9" s="70">
        <v>49</v>
      </c>
      <c r="BF9" s="70">
        <v>50</v>
      </c>
      <c r="BG9" s="71" t="s">
        <v>120</v>
      </c>
    </row>
    <row r="10" spans="1:59" ht="19.5" customHeight="1">
      <c r="A10" s="72">
        <v>100</v>
      </c>
      <c r="B10" s="73">
        <f>国語!BG9</f>
        <v>0</v>
      </c>
      <c r="C10" s="110">
        <f>算数!BG9</f>
        <v>0</v>
      </c>
      <c r="D10" s="114"/>
      <c r="E10" s="60"/>
      <c r="G10" s="853"/>
      <c r="H10" s="74" t="s">
        <v>121</v>
      </c>
      <c r="I10" s="75">
        <f>国語!E58</f>
        <v>0</v>
      </c>
      <c r="J10" s="75">
        <f>国語!F58</f>
        <v>0</v>
      </c>
      <c r="K10" s="75">
        <f>国語!G58</f>
        <v>0</v>
      </c>
      <c r="L10" s="75">
        <f>国語!H58</f>
        <v>0</v>
      </c>
      <c r="M10" s="75">
        <f>国語!I58</f>
        <v>0</v>
      </c>
      <c r="N10" s="75">
        <f>国語!J58</f>
        <v>0</v>
      </c>
      <c r="O10" s="75">
        <f>国語!K58</f>
        <v>0</v>
      </c>
      <c r="P10" s="75">
        <f>国語!L58</f>
        <v>0</v>
      </c>
      <c r="Q10" s="75">
        <f>国語!M58</f>
        <v>0</v>
      </c>
      <c r="R10" s="75">
        <f>国語!N58</f>
        <v>0</v>
      </c>
      <c r="S10" s="75">
        <f>国語!O58</f>
        <v>0</v>
      </c>
      <c r="T10" s="75">
        <f>国語!P58</f>
        <v>0</v>
      </c>
      <c r="U10" s="75">
        <f>国語!Q58</f>
        <v>0</v>
      </c>
      <c r="V10" s="75">
        <f>国語!R58</f>
        <v>0</v>
      </c>
      <c r="W10" s="75">
        <f>国語!S58</f>
        <v>0</v>
      </c>
      <c r="X10" s="75">
        <f>国語!T58</f>
        <v>0</v>
      </c>
      <c r="Y10" s="75">
        <f>国語!U58</f>
        <v>0</v>
      </c>
      <c r="Z10" s="75">
        <f>国語!V58</f>
        <v>0</v>
      </c>
      <c r="AA10" s="75">
        <f>国語!W58</f>
        <v>0</v>
      </c>
      <c r="AB10" s="75">
        <f>国語!X58</f>
        <v>0</v>
      </c>
      <c r="AC10" s="75">
        <f>国語!Y58</f>
        <v>0</v>
      </c>
      <c r="AD10" s="75">
        <f>国語!Z58</f>
        <v>0</v>
      </c>
      <c r="AE10" s="75">
        <f>国語!AA58</f>
        <v>0</v>
      </c>
      <c r="AF10" s="75">
        <f>国語!AB58</f>
        <v>0</v>
      </c>
      <c r="AG10" s="75">
        <f>国語!AC58</f>
        <v>0</v>
      </c>
      <c r="AH10" s="75">
        <f>国語!AD58</f>
        <v>0</v>
      </c>
      <c r="AI10" s="75">
        <f>国語!AE58</f>
        <v>0</v>
      </c>
      <c r="AJ10" s="75">
        <f>国語!AF58</f>
        <v>0</v>
      </c>
      <c r="AK10" s="75">
        <f>国語!AG58</f>
        <v>0</v>
      </c>
      <c r="AL10" s="75">
        <f>国語!AH58</f>
        <v>0</v>
      </c>
      <c r="AM10" s="75">
        <f>国語!AI58</f>
        <v>0</v>
      </c>
      <c r="AN10" s="75">
        <f>国語!AJ58</f>
        <v>0</v>
      </c>
      <c r="AO10" s="75">
        <f>国語!AK58</f>
        <v>0</v>
      </c>
      <c r="AP10" s="75">
        <f>国語!AL58</f>
        <v>0</v>
      </c>
      <c r="AQ10" s="75">
        <f>国語!AM58</f>
        <v>0</v>
      </c>
      <c r="AR10" s="75">
        <f>国語!AN58</f>
        <v>0</v>
      </c>
      <c r="AS10" s="75">
        <f>国語!AO58</f>
        <v>0</v>
      </c>
      <c r="AT10" s="75">
        <f>国語!AP58</f>
        <v>0</v>
      </c>
      <c r="AU10" s="75">
        <f>国語!AQ58</f>
        <v>0</v>
      </c>
      <c r="AV10" s="75">
        <f>国語!AR58</f>
        <v>0</v>
      </c>
      <c r="AW10" s="75">
        <f>国語!AS58</f>
        <v>0</v>
      </c>
      <c r="AX10" s="75">
        <f>国語!AT58</f>
        <v>0</v>
      </c>
      <c r="AY10" s="75">
        <f>国語!AU58</f>
        <v>0</v>
      </c>
      <c r="AZ10" s="75">
        <f>国語!AV58</f>
        <v>0</v>
      </c>
      <c r="BA10" s="75">
        <f>国語!AW58</f>
        <v>0</v>
      </c>
      <c r="BB10" s="75">
        <f>国語!AX58</f>
        <v>0</v>
      </c>
      <c r="BC10" s="75">
        <f>国語!AY58</f>
        <v>0</v>
      </c>
      <c r="BD10" s="75">
        <f>国語!AZ58</f>
        <v>0</v>
      </c>
      <c r="BE10" s="75">
        <f>国語!BA58</f>
        <v>0</v>
      </c>
      <c r="BF10" s="75">
        <f>国語!BB58</f>
        <v>0</v>
      </c>
      <c r="BG10" s="849">
        <f>B22</f>
        <v>0</v>
      </c>
    </row>
    <row r="11" spans="1:59" ht="19.5" customHeight="1">
      <c r="A11" s="76" t="s">
        <v>133</v>
      </c>
      <c r="B11" s="90">
        <f>国語!BG10</f>
        <v>0</v>
      </c>
      <c r="C11" s="111">
        <f>算数!BG10</f>
        <v>0</v>
      </c>
      <c r="D11" s="114"/>
      <c r="E11" s="60"/>
      <c r="G11" s="853"/>
      <c r="H11" s="74" t="s">
        <v>122</v>
      </c>
      <c r="I11" s="75">
        <f>国語!E59</f>
        <v>0</v>
      </c>
      <c r="J11" s="75">
        <f>国語!F59</f>
        <v>0</v>
      </c>
      <c r="K11" s="75">
        <f>国語!G59</f>
        <v>0</v>
      </c>
      <c r="L11" s="75">
        <f>国語!H59</f>
        <v>0</v>
      </c>
      <c r="M11" s="75">
        <f>国語!I59</f>
        <v>0</v>
      </c>
      <c r="N11" s="75">
        <f>国語!J59</f>
        <v>0</v>
      </c>
      <c r="O11" s="75">
        <f>国語!K59</f>
        <v>0</v>
      </c>
      <c r="P11" s="75">
        <f>国語!L59</f>
        <v>0</v>
      </c>
      <c r="Q11" s="75">
        <f>国語!M59</f>
        <v>0</v>
      </c>
      <c r="R11" s="75">
        <f>国語!N59</f>
        <v>0</v>
      </c>
      <c r="S11" s="75">
        <f>国語!O59</f>
        <v>0</v>
      </c>
      <c r="T11" s="75">
        <f>国語!P59</f>
        <v>0</v>
      </c>
      <c r="U11" s="75">
        <f>国語!Q59</f>
        <v>0</v>
      </c>
      <c r="V11" s="75">
        <f>国語!R59</f>
        <v>0</v>
      </c>
      <c r="W11" s="75">
        <f>国語!S59</f>
        <v>0</v>
      </c>
      <c r="X11" s="75">
        <f>国語!T59</f>
        <v>0</v>
      </c>
      <c r="Y11" s="75">
        <f>国語!U59</f>
        <v>0</v>
      </c>
      <c r="Z11" s="75">
        <f>国語!V59</f>
        <v>0</v>
      </c>
      <c r="AA11" s="75">
        <f>国語!W59</f>
        <v>0</v>
      </c>
      <c r="AB11" s="75">
        <f>国語!X59</f>
        <v>0</v>
      </c>
      <c r="AC11" s="75">
        <f>国語!Y59</f>
        <v>0</v>
      </c>
      <c r="AD11" s="75">
        <f>国語!Z59</f>
        <v>0</v>
      </c>
      <c r="AE11" s="75">
        <f>国語!AA59</f>
        <v>0</v>
      </c>
      <c r="AF11" s="75">
        <f>国語!AB59</f>
        <v>0</v>
      </c>
      <c r="AG11" s="75">
        <f>国語!AC59</f>
        <v>0</v>
      </c>
      <c r="AH11" s="75">
        <f>国語!AD59</f>
        <v>0</v>
      </c>
      <c r="AI11" s="75">
        <f>国語!AE59</f>
        <v>0</v>
      </c>
      <c r="AJ11" s="75">
        <f>国語!AF59</f>
        <v>0</v>
      </c>
      <c r="AK11" s="75">
        <f>国語!AG59</f>
        <v>0</v>
      </c>
      <c r="AL11" s="75">
        <f>国語!AH59</f>
        <v>0</v>
      </c>
      <c r="AM11" s="75">
        <f>国語!AI59</f>
        <v>0</v>
      </c>
      <c r="AN11" s="75">
        <f>国語!AJ59</f>
        <v>0</v>
      </c>
      <c r="AO11" s="75">
        <f>国語!AK59</f>
        <v>0</v>
      </c>
      <c r="AP11" s="75">
        <f>国語!AL59</f>
        <v>0</v>
      </c>
      <c r="AQ11" s="75">
        <f>国語!AM59</f>
        <v>0</v>
      </c>
      <c r="AR11" s="75">
        <f>国語!AN59</f>
        <v>0</v>
      </c>
      <c r="AS11" s="75">
        <f>国語!AO59</f>
        <v>0</v>
      </c>
      <c r="AT11" s="75">
        <f>国語!AP59</f>
        <v>0</v>
      </c>
      <c r="AU11" s="75">
        <f>国語!AQ59</f>
        <v>0</v>
      </c>
      <c r="AV11" s="75">
        <f>国語!AR59</f>
        <v>0</v>
      </c>
      <c r="AW11" s="75">
        <f>国語!AS59</f>
        <v>0</v>
      </c>
      <c r="AX11" s="75">
        <f>国語!AT59</f>
        <v>0</v>
      </c>
      <c r="AY11" s="75">
        <f>国語!AU59</f>
        <v>0</v>
      </c>
      <c r="AZ11" s="75">
        <f>国語!AV59</f>
        <v>0</v>
      </c>
      <c r="BA11" s="75">
        <f>国語!AW59</f>
        <v>0</v>
      </c>
      <c r="BB11" s="75">
        <f>国語!AX59</f>
        <v>0</v>
      </c>
      <c r="BC11" s="75">
        <f>国語!AY59</f>
        <v>0</v>
      </c>
      <c r="BD11" s="75">
        <f>国語!AZ59</f>
        <v>0</v>
      </c>
      <c r="BE11" s="75">
        <f>国語!BA59</f>
        <v>0</v>
      </c>
      <c r="BF11" s="75">
        <f>国語!BB59</f>
        <v>0</v>
      </c>
      <c r="BG11" s="850"/>
    </row>
    <row r="12" spans="1:59" ht="19.5" customHeight="1" thickBot="1">
      <c r="A12" s="76" t="s">
        <v>134</v>
      </c>
      <c r="B12" s="90">
        <f>国語!BG11</f>
        <v>0</v>
      </c>
      <c r="C12" s="111">
        <f>算数!BG11</f>
        <v>0</v>
      </c>
      <c r="D12" s="114"/>
      <c r="E12" s="60"/>
      <c r="G12" s="858"/>
      <c r="H12" s="77" t="s">
        <v>123</v>
      </c>
      <c r="I12" s="78">
        <f>国語!E60</f>
        <v>0</v>
      </c>
      <c r="J12" s="78">
        <f>国語!F60</f>
        <v>0</v>
      </c>
      <c r="K12" s="78">
        <f>国語!G60</f>
        <v>0</v>
      </c>
      <c r="L12" s="78">
        <f>国語!H60</f>
        <v>0</v>
      </c>
      <c r="M12" s="78">
        <f>国語!I60</f>
        <v>0</v>
      </c>
      <c r="N12" s="78">
        <f>国語!J60</f>
        <v>0</v>
      </c>
      <c r="O12" s="78">
        <f>国語!K60</f>
        <v>0</v>
      </c>
      <c r="P12" s="78">
        <f>国語!L60</f>
        <v>0</v>
      </c>
      <c r="Q12" s="78">
        <f>国語!M60</f>
        <v>0</v>
      </c>
      <c r="R12" s="78">
        <f>国語!N60</f>
        <v>0</v>
      </c>
      <c r="S12" s="78">
        <f>国語!O60</f>
        <v>0</v>
      </c>
      <c r="T12" s="78">
        <f>国語!P60</f>
        <v>0</v>
      </c>
      <c r="U12" s="78">
        <f>国語!Q60</f>
        <v>0</v>
      </c>
      <c r="V12" s="78">
        <f>国語!R60</f>
        <v>0</v>
      </c>
      <c r="W12" s="78">
        <f>国語!S60</f>
        <v>0</v>
      </c>
      <c r="X12" s="78">
        <f>国語!T60</f>
        <v>0</v>
      </c>
      <c r="Y12" s="78">
        <f>国語!U60</f>
        <v>0</v>
      </c>
      <c r="Z12" s="78">
        <f>国語!V60</f>
        <v>0</v>
      </c>
      <c r="AA12" s="78">
        <f>国語!W60</f>
        <v>0</v>
      </c>
      <c r="AB12" s="78">
        <f>国語!X60</f>
        <v>0</v>
      </c>
      <c r="AC12" s="78">
        <f>国語!Y60</f>
        <v>0</v>
      </c>
      <c r="AD12" s="78">
        <f>国語!Z60</f>
        <v>0</v>
      </c>
      <c r="AE12" s="78">
        <f>国語!AA60</f>
        <v>0</v>
      </c>
      <c r="AF12" s="78">
        <f>国語!AB60</f>
        <v>0</v>
      </c>
      <c r="AG12" s="78">
        <f>国語!AC60</f>
        <v>0</v>
      </c>
      <c r="AH12" s="78">
        <f>国語!AD60</f>
        <v>0</v>
      </c>
      <c r="AI12" s="78">
        <f>国語!AE60</f>
        <v>0</v>
      </c>
      <c r="AJ12" s="78">
        <f>国語!AF60</f>
        <v>0</v>
      </c>
      <c r="AK12" s="78">
        <f>国語!AG60</f>
        <v>0</v>
      </c>
      <c r="AL12" s="78">
        <f>国語!AH60</f>
        <v>0</v>
      </c>
      <c r="AM12" s="78">
        <f>国語!AI60</f>
        <v>0</v>
      </c>
      <c r="AN12" s="78">
        <f>国語!AJ60</f>
        <v>0</v>
      </c>
      <c r="AO12" s="78">
        <f>国語!AK60</f>
        <v>0</v>
      </c>
      <c r="AP12" s="78">
        <f>国語!AL60</f>
        <v>0</v>
      </c>
      <c r="AQ12" s="78">
        <f>国語!AM60</f>
        <v>0</v>
      </c>
      <c r="AR12" s="78">
        <f>国語!AN60</f>
        <v>0</v>
      </c>
      <c r="AS12" s="78">
        <f>国語!AO60</f>
        <v>0</v>
      </c>
      <c r="AT12" s="78">
        <f>国語!AP60</f>
        <v>0</v>
      </c>
      <c r="AU12" s="78">
        <f>国語!AQ60</f>
        <v>0</v>
      </c>
      <c r="AV12" s="78">
        <f>国語!AR60</f>
        <v>0</v>
      </c>
      <c r="AW12" s="78">
        <f>国語!AS60</f>
        <v>0</v>
      </c>
      <c r="AX12" s="78">
        <f>国語!AT60</f>
        <v>0</v>
      </c>
      <c r="AY12" s="78">
        <f>国語!AU60</f>
        <v>0</v>
      </c>
      <c r="AZ12" s="78">
        <f>国語!AV60</f>
        <v>0</v>
      </c>
      <c r="BA12" s="78">
        <f>国語!AW60</f>
        <v>0</v>
      </c>
      <c r="BB12" s="78">
        <f>国語!AX60</f>
        <v>0</v>
      </c>
      <c r="BC12" s="78">
        <f>国語!AY60</f>
        <v>0</v>
      </c>
      <c r="BD12" s="78">
        <f>国語!AZ60</f>
        <v>0</v>
      </c>
      <c r="BE12" s="78">
        <f>国語!BA60</f>
        <v>0</v>
      </c>
      <c r="BF12" s="78">
        <f>国語!BB60</f>
        <v>0</v>
      </c>
      <c r="BG12" s="851"/>
    </row>
    <row r="13" spans="1:59" ht="19.5" customHeight="1">
      <c r="A13" s="76" t="s">
        <v>135</v>
      </c>
      <c r="B13" s="90">
        <f>国語!BG12</f>
        <v>0</v>
      </c>
      <c r="C13" s="111">
        <f>算数!BG12</f>
        <v>0</v>
      </c>
      <c r="D13" s="114"/>
      <c r="E13" s="60"/>
      <c r="G13" s="852" t="s">
        <v>128</v>
      </c>
      <c r="H13" s="79" t="s">
        <v>124</v>
      </c>
      <c r="I13" s="80">
        <v>1</v>
      </c>
      <c r="J13" s="81">
        <v>2</v>
      </c>
      <c r="K13" s="81">
        <v>3</v>
      </c>
      <c r="L13" s="81">
        <v>4</v>
      </c>
      <c r="M13" s="81">
        <v>5</v>
      </c>
      <c r="N13" s="81">
        <v>6</v>
      </c>
      <c r="O13" s="81">
        <v>7</v>
      </c>
      <c r="P13" s="81">
        <v>8</v>
      </c>
      <c r="Q13" s="81">
        <v>9</v>
      </c>
      <c r="R13" s="81">
        <v>10</v>
      </c>
      <c r="S13" s="81">
        <v>11</v>
      </c>
      <c r="T13" s="81">
        <v>12</v>
      </c>
      <c r="U13" s="81">
        <v>13</v>
      </c>
      <c r="V13" s="81">
        <v>14</v>
      </c>
      <c r="W13" s="81">
        <v>15</v>
      </c>
      <c r="X13" s="81">
        <v>16</v>
      </c>
      <c r="Y13" s="81">
        <v>17</v>
      </c>
      <c r="Z13" s="81">
        <v>18</v>
      </c>
      <c r="AA13" s="81">
        <v>19</v>
      </c>
      <c r="AB13" s="81">
        <v>20</v>
      </c>
      <c r="AC13" s="81">
        <v>21</v>
      </c>
      <c r="AD13" s="81">
        <v>22</v>
      </c>
      <c r="AE13" s="81">
        <v>23</v>
      </c>
      <c r="AF13" s="81">
        <v>24</v>
      </c>
      <c r="AG13" s="81">
        <v>25</v>
      </c>
      <c r="AH13" s="81">
        <v>26</v>
      </c>
      <c r="AI13" s="81">
        <v>27</v>
      </c>
      <c r="AJ13" s="81">
        <v>28</v>
      </c>
      <c r="AK13" s="81">
        <v>29</v>
      </c>
      <c r="AL13" s="81">
        <v>30</v>
      </c>
      <c r="AM13" s="81">
        <v>31</v>
      </c>
      <c r="AN13" s="81">
        <v>32</v>
      </c>
      <c r="AO13" s="81">
        <v>33</v>
      </c>
      <c r="AP13" s="81">
        <v>34</v>
      </c>
      <c r="AQ13" s="81">
        <v>35</v>
      </c>
      <c r="AR13" s="81">
        <v>36</v>
      </c>
      <c r="AS13" s="81">
        <v>37</v>
      </c>
      <c r="AT13" s="81">
        <v>38</v>
      </c>
      <c r="AU13" s="81">
        <v>39</v>
      </c>
      <c r="AV13" s="81">
        <v>40</v>
      </c>
      <c r="AW13" s="81">
        <v>41</v>
      </c>
      <c r="AX13" s="81">
        <v>42</v>
      </c>
      <c r="AY13" s="81">
        <v>43</v>
      </c>
      <c r="AZ13" s="81">
        <v>44</v>
      </c>
      <c r="BA13" s="81">
        <v>45</v>
      </c>
      <c r="BB13" s="81">
        <v>46</v>
      </c>
      <c r="BC13" s="81">
        <v>47</v>
      </c>
      <c r="BD13" s="81">
        <v>48</v>
      </c>
      <c r="BE13" s="81">
        <v>49</v>
      </c>
      <c r="BF13" s="81">
        <v>50</v>
      </c>
      <c r="BG13" s="82" t="s">
        <v>120</v>
      </c>
    </row>
    <row r="14" spans="1:59" ht="19.5" customHeight="1">
      <c r="A14" s="76" t="s">
        <v>136</v>
      </c>
      <c r="B14" s="90">
        <f>国語!BG13</f>
        <v>0</v>
      </c>
      <c r="C14" s="111">
        <f>算数!BG13</f>
        <v>0</v>
      </c>
      <c r="D14" s="114"/>
      <c r="E14" s="60"/>
      <c r="G14" s="853"/>
      <c r="H14" s="74" t="s">
        <v>125</v>
      </c>
      <c r="I14" s="75">
        <f>算数!E58</f>
        <v>0</v>
      </c>
      <c r="J14" s="75">
        <f>算数!F58</f>
        <v>0</v>
      </c>
      <c r="K14" s="75">
        <f>算数!G58</f>
        <v>0</v>
      </c>
      <c r="L14" s="75">
        <f>算数!H58</f>
        <v>0</v>
      </c>
      <c r="M14" s="75">
        <f>算数!I58</f>
        <v>0</v>
      </c>
      <c r="N14" s="75">
        <f>算数!J58</f>
        <v>0</v>
      </c>
      <c r="O14" s="75">
        <f>算数!K58</f>
        <v>0</v>
      </c>
      <c r="P14" s="75">
        <f>算数!L58</f>
        <v>0</v>
      </c>
      <c r="Q14" s="75">
        <f>算数!M58</f>
        <v>0</v>
      </c>
      <c r="R14" s="75">
        <f>算数!N58</f>
        <v>0</v>
      </c>
      <c r="S14" s="75">
        <f>算数!O58</f>
        <v>0</v>
      </c>
      <c r="T14" s="75">
        <f>算数!P58</f>
        <v>0</v>
      </c>
      <c r="U14" s="75">
        <f>算数!Q58</f>
        <v>0</v>
      </c>
      <c r="V14" s="75">
        <f>算数!R58</f>
        <v>0</v>
      </c>
      <c r="W14" s="75">
        <f>算数!S58</f>
        <v>0</v>
      </c>
      <c r="X14" s="75">
        <f>算数!T58</f>
        <v>0</v>
      </c>
      <c r="Y14" s="75">
        <f>算数!U58</f>
        <v>0</v>
      </c>
      <c r="Z14" s="75">
        <f>算数!V58</f>
        <v>0</v>
      </c>
      <c r="AA14" s="75">
        <f>算数!W58</f>
        <v>0</v>
      </c>
      <c r="AB14" s="75">
        <f>算数!X58</f>
        <v>0</v>
      </c>
      <c r="AC14" s="75">
        <f>算数!Y58</f>
        <v>0</v>
      </c>
      <c r="AD14" s="75">
        <f>算数!Z58</f>
        <v>0</v>
      </c>
      <c r="AE14" s="75">
        <f>算数!AA58</f>
        <v>0</v>
      </c>
      <c r="AF14" s="75">
        <f>算数!AB58</f>
        <v>0</v>
      </c>
      <c r="AG14" s="75">
        <f>算数!AC58</f>
        <v>0</v>
      </c>
      <c r="AH14" s="75">
        <f>算数!AD58</f>
        <v>0</v>
      </c>
      <c r="AI14" s="75">
        <f>算数!AE58</f>
        <v>0</v>
      </c>
      <c r="AJ14" s="75">
        <f>算数!AF58</f>
        <v>0</v>
      </c>
      <c r="AK14" s="75">
        <f>算数!AG58</f>
        <v>0</v>
      </c>
      <c r="AL14" s="75">
        <f>算数!AH58</f>
        <v>0</v>
      </c>
      <c r="AM14" s="75">
        <f>算数!AI58</f>
        <v>0</v>
      </c>
      <c r="AN14" s="75">
        <f>算数!AJ58</f>
        <v>0</v>
      </c>
      <c r="AO14" s="75">
        <f>算数!AK58</f>
        <v>0</v>
      </c>
      <c r="AP14" s="75">
        <f>算数!AL58</f>
        <v>0</v>
      </c>
      <c r="AQ14" s="75">
        <f>算数!AM58</f>
        <v>0</v>
      </c>
      <c r="AR14" s="75">
        <f>算数!AN58</f>
        <v>0</v>
      </c>
      <c r="AS14" s="75">
        <f>算数!AO58</f>
        <v>0</v>
      </c>
      <c r="AT14" s="75">
        <f>算数!AP58</f>
        <v>0</v>
      </c>
      <c r="AU14" s="75">
        <f>算数!AQ58</f>
        <v>0</v>
      </c>
      <c r="AV14" s="75">
        <f>算数!AR58</f>
        <v>0</v>
      </c>
      <c r="AW14" s="75">
        <f>算数!AS58</f>
        <v>0</v>
      </c>
      <c r="AX14" s="75">
        <f>算数!AT58</f>
        <v>0</v>
      </c>
      <c r="AY14" s="75">
        <f>算数!AU58</f>
        <v>0</v>
      </c>
      <c r="AZ14" s="75">
        <f>算数!AV58</f>
        <v>0</v>
      </c>
      <c r="BA14" s="75">
        <f>算数!AW58</f>
        <v>0</v>
      </c>
      <c r="BB14" s="75">
        <f>算数!AX58</f>
        <v>0</v>
      </c>
      <c r="BC14" s="75">
        <f>算数!AY58</f>
        <v>0</v>
      </c>
      <c r="BD14" s="75">
        <f>算数!AZ58</f>
        <v>0</v>
      </c>
      <c r="BE14" s="75">
        <f>算数!BA58</f>
        <v>0</v>
      </c>
      <c r="BF14" s="75">
        <f>算数!BB58</f>
        <v>0</v>
      </c>
      <c r="BG14" s="849">
        <f>C22</f>
        <v>0</v>
      </c>
    </row>
    <row r="15" spans="1:59" ht="19.5" customHeight="1">
      <c r="A15" s="76" t="s">
        <v>137</v>
      </c>
      <c r="B15" s="90">
        <f>国語!BG14</f>
        <v>0</v>
      </c>
      <c r="C15" s="111">
        <f>算数!BG14</f>
        <v>0</v>
      </c>
      <c r="D15" s="114"/>
      <c r="E15" s="60"/>
      <c r="G15" s="853"/>
      <c r="H15" s="74" t="s">
        <v>126</v>
      </c>
      <c r="I15" s="75">
        <f>算数!E59</f>
        <v>0</v>
      </c>
      <c r="J15" s="75">
        <f>算数!F59</f>
        <v>0</v>
      </c>
      <c r="K15" s="75">
        <f>算数!G59</f>
        <v>0</v>
      </c>
      <c r="L15" s="75">
        <f>算数!H59</f>
        <v>0</v>
      </c>
      <c r="M15" s="75">
        <f>算数!I59</f>
        <v>0</v>
      </c>
      <c r="N15" s="75">
        <f>算数!J59</f>
        <v>0</v>
      </c>
      <c r="O15" s="75">
        <f>算数!K59</f>
        <v>0</v>
      </c>
      <c r="P15" s="75">
        <f>算数!L59</f>
        <v>0</v>
      </c>
      <c r="Q15" s="75">
        <f>算数!M59</f>
        <v>0</v>
      </c>
      <c r="R15" s="75">
        <f>算数!N59</f>
        <v>0</v>
      </c>
      <c r="S15" s="75">
        <f>算数!O59</f>
        <v>0</v>
      </c>
      <c r="T15" s="75">
        <f>算数!P59</f>
        <v>0</v>
      </c>
      <c r="U15" s="75">
        <f>算数!Q59</f>
        <v>0</v>
      </c>
      <c r="V15" s="75">
        <f>算数!R59</f>
        <v>0</v>
      </c>
      <c r="W15" s="75">
        <f>算数!S59</f>
        <v>0</v>
      </c>
      <c r="X15" s="75">
        <f>算数!T59</f>
        <v>0</v>
      </c>
      <c r="Y15" s="75">
        <f>算数!U59</f>
        <v>0</v>
      </c>
      <c r="Z15" s="75">
        <f>算数!V59</f>
        <v>0</v>
      </c>
      <c r="AA15" s="75">
        <f>算数!W59</f>
        <v>0</v>
      </c>
      <c r="AB15" s="75">
        <f>算数!X59</f>
        <v>0</v>
      </c>
      <c r="AC15" s="75">
        <f>算数!Y59</f>
        <v>0</v>
      </c>
      <c r="AD15" s="75">
        <f>算数!Z59</f>
        <v>0</v>
      </c>
      <c r="AE15" s="75">
        <f>算数!AA59</f>
        <v>0</v>
      </c>
      <c r="AF15" s="75">
        <f>算数!AB59</f>
        <v>0</v>
      </c>
      <c r="AG15" s="75">
        <f>算数!AC59</f>
        <v>0</v>
      </c>
      <c r="AH15" s="75">
        <f>算数!AD59</f>
        <v>0</v>
      </c>
      <c r="AI15" s="75">
        <f>算数!AE59</f>
        <v>0</v>
      </c>
      <c r="AJ15" s="75">
        <f>算数!AF59</f>
        <v>0</v>
      </c>
      <c r="AK15" s="75">
        <f>算数!AG59</f>
        <v>0</v>
      </c>
      <c r="AL15" s="75">
        <f>算数!AH59</f>
        <v>0</v>
      </c>
      <c r="AM15" s="75">
        <f>算数!AI59</f>
        <v>0</v>
      </c>
      <c r="AN15" s="75">
        <f>算数!AJ59</f>
        <v>0</v>
      </c>
      <c r="AO15" s="75">
        <f>算数!AK59</f>
        <v>0</v>
      </c>
      <c r="AP15" s="75">
        <f>算数!AL59</f>
        <v>0</v>
      </c>
      <c r="AQ15" s="75">
        <f>算数!AM59</f>
        <v>0</v>
      </c>
      <c r="AR15" s="75">
        <f>算数!AN59</f>
        <v>0</v>
      </c>
      <c r="AS15" s="75">
        <f>算数!AO59</f>
        <v>0</v>
      </c>
      <c r="AT15" s="75">
        <f>算数!AP59</f>
        <v>0</v>
      </c>
      <c r="AU15" s="75">
        <f>算数!AQ59</f>
        <v>0</v>
      </c>
      <c r="AV15" s="75">
        <f>算数!AR59</f>
        <v>0</v>
      </c>
      <c r="AW15" s="75">
        <f>算数!AS59</f>
        <v>0</v>
      </c>
      <c r="AX15" s="75">
        <f>算数!AT59</f>
        <v>0</v>
      </c>
      <c r="AY15" s="75">
        <f>算数!AU59</f>
        <v>0</v>
      </c>
      <c r="AZ15" s="75">
        <f>算数!AV59</f>
        <v>0</v>
      </c>
      <c r="BA15" s="75">
        <f>算数!AW59</f>
        <v>0</v>
      </c>
      <c r="BB15" s="75">
        <f>算数!AX59</f>
        <v>0</v>
      </c>
      <c r="BC15" s="75">
        <f>算数!AY59</f>
        <v>0</v>
      </c>
      <c r="BD15" s="75">
        <f>算数!AZ59</f>
        <v>0</v>
      </c>
      <c r="BE15" s="75">
        <f>算数!BA59</f>
        <v>0</v>
      </c>
      <c r="BF15" s="75">
        <f>算数!BB59</f>
        <v>0</v>
      </c>
      <c r="BG15" s="850"/>
    </row>
    <row r="16" spans="1:59" ht="19.5" customHeight="1" thickBot="1">
      <c r="A16" s="76" t="s">
        <v>138</v>
      </c>
      <c r="B16" s="90">
        <f>国語!BG15</f>
        <v>0</v>
      </c>
      <c r="C16" s="111">
        <f>算数!BG15</f>
        <v>0</v>
      </c>
      <c r="D16" s="114"/>
      <c r="E16" s="60"/>
      <c r="G16" s="853"/>
      <c r="H16" s="89" t="s">
        <v>127</v>
      </c>
      <c r="I16" s="83">
        <f>算数!E60</f>
        <v>0</v>
      </c>
      <c r="J16" s="83">
        <f>算数!F60</f>
        <v>0</v>
      </c>
      <c r="K16" s="83">
        <f>算数!G60</f>
        <v>0</v>
      </c>
      <c r="L16" s="83">
        <f>算数!H60</f>
        <v>0</v>
      </c>
      <c r="M16" s="83">
        <f>算数!I60</f>
        <v>0</v>
      </c>
      <c r="N16" s="83">
        <f>算数!J60</f>
        <v>0</v>
      </c>
      <c r="O16" s="83">
        <f>算数!K60</f>
        <v>0</v>
      </c>
      <c r="P16" s="83">
        <f>算数!L60</f>
        <v>0</v>
      </c>
      <c r="Q16" s="83">
        <f>算数!M60</f>
        <v>0</v>
      </c>
      <c r="R16" s="83">
        <f>算数!N60</f>
        <v>0</v>
      </c>
      <c r="S16" s="83">
        <f>算数!O60</f>
        <v>0</v>
      </c>
      <c r="T16" s="83">
        <f>算数!P60</f>
        <v>0</v>
      </c>
      <c r="U16" s="83">
        <f>算数!Q60</f>
        <v>0</v>
      </c>
      <c r="V16" s="83">
        <f>算数!R60</f>
        <v>0</v>
      </c>
      <c r="W16" s="83">
        <f>算数!S60</f>
        <v>0</v>
      </c>
      <c r="X16" s="83">
        <f>算数!T60</f>
        <v>0</v>
      </c>
      <c r="Y16" s="83">
        <f>算数!U60</f>
        <v>0</v>
      </c>
      <c r="Z16" s="83">
        <f>算数!V60</f>
        <v>0</v>
      </c>
      <c r="AA16" s="83">
        <f>算数!W60</f>
        <v>0</v>
      </c>
      <c r="AB16" s="83">
        <f>算数!X60</f>
        <v>0</v>
      </c>
      <c r="AC16" s="83">
        <f>算数!Y60</f>
        <v>0</v>
      </c>
      <c r="AD16" s="83">
        <f>算数!Z60</f>
        <v>0</v>
      </c>
      <c r="AE16" s="83">
        <f>算数!AA60</f>
        <v>0</v>
      </c>
      <c r="AF16" s="83">
        <f>算数!AB60</f>
        <v>0</v>
      </c>
      <c r="AG16" s="83">
        <f>算数!AC60</f>
        <v>0</v>
      </c>
      <c r="AH16" s="83">
        <f>算数!AD60</f>
        <v>0</v>
      </c>
      <c r="AI16" s="83">
        <f>算数!AE60</f>
        <v>0</v>
      </c>
      <c r="AJ16" s="83">
        <f>算数!AF60</f>
        <v>0</v>
      </c>
      <c r="AK16" s="83">
        <f>算数!AG60</f>
        <v>0</v>
      </c>
      <c r="AL16" s="83">
        <f>算数!AH60</f>
        <v>0</v>
      </c>
      <c r="AM16" s="83">
        <f>算数!AI60</f>
        <v>0</v>
      </c>
      <c r="AN16" s="83">
        <f>算数!AJ60</f>
        <v>0</v>
      </c>
      <c r="AO16" s="83">
        <f>算数!AK60</f>
        <v>0</v>
      </c>
      <c r="AP16" s="83">
        <f>算数!AL60</f>
        <v>0</v>
      </c>
      <c r="AQ16" s="83">
        <f>算数!AM60</f>
        <v>0</v>
      </c>
      <c r="AR16" s="83">
        <f>算数!AN60</f>
        <v>0</v>
      </c>
      <c r="AS16" s="83">
        <f>算数!AO60</f>
        <v>0</v>
      </c>
      <c r="AT16" s="83">
        <f>算数!AP60</f>
        <v>0</v>
      </c>
      <c r="AU16" s="83">
        <f>算数!AQ60</f>
        <v>0</v>
      </c>
      <c r="AV16" s="83">
        <f>算数!AR60</f>
        <v>0</v>
      </c>
      <c r="AW16" s="83">
        <f>算数!AS60</f>
        <v>0</v>
      </c>
      <c r="AX16" s="83">
        <f>算数!AT60</f>
        <v>0</v>
      </c>
      <c r="AY16" s="83">
        <f>算数!AU60</f>
        <v>0</v>
      </c>
      <c r="AZ16" s="83">
        <f>算数!AV60</f>
        <v>0</v>
      </c>
      <c r="BA16" s="83">
        <f>算数!AW60</f>
        <v>0</v>
      </c>
      <c r="BB16" s="83">
        <f>算数!AX60</f>
        <v>0</v>
      </c>
      <c r="BC16" s="83">
        <f>算数!AY60</f>
        <v>0</v>
      </c>
      <c r="BD16" s="83">
        <f>算数!AZ60</f>
        <v>0</v>
      </c>
      <c r="BE16" s="83">
        <f>算数!BA60</f>
        <v>0</v>
      </c>
      <c r="BF16" s="83">
        <f>算数!BB60</f>
        <v>0</v>
      </c>
      <c r="BG16" s="850"/>
    </row>
    <row r="17" spans="1:59" ht="19.5" customHeight="1" thickTop="1">
      <c r="A17" s="76" t="s">
        <v>139</v>
      </c>
      <c r="B17" s="90">
        <f>国語!BG16</f>
        <v>0</v>
      </c>
      <c r="C17" s="111">
        <f>算数!BG16</f>
        <v>0</v>
      </c>
      <c r="D17" s="114"/>
      <c r="E17" s="60"/>
      <c r="G17" s="842"/>
      <c r="H17" s="108"/>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115"/>
    </row>
    <row r="18" spans="1:59" ht="19.5" customHeight="1">
      <c r="A18" s="76" t="s">
        <v>140</v>
      </c>
      <c r="B18" s="90">
        <f>国語!BG17</f>
        <v>0</v>
      </c>
      <c r="C18" s="111">
        <f>算数!BG17</f>
        <v>0</v>
      </c>
      <c r="D18" s="114"/>
      <c r="E18" s="60"/>
      <c r="G18" s="841"/>
      <c r="H18" s="60"/>
      <c r="BG18" s="839"/>
    </row>
    <row r="19" spans="1:59" ht="19.5" customHeight="1">
      <c r="A19" s="76" t="s">
        <v>141</v>
      </c>
      <c r="B19" s="90">
        <f>国語!BG18</f>
        <v>0</v>
      </c>
      <c r="C19" s="111">
        <f>算数!BG18</f>
        <v>0</v>
      </c>
      <c r="D19" s="114"/>
      <c r="E19" s="60"/>
      <c r="G19" s="841"/>
      <c r="H19" s="60"/>
      <c r="BG19" s="840"/>
    </row>
    <row r="20" spans="1:59" ht="19.5" customHeight="1">
      <c r="A20" s="76" t="s">
        <v>142</v>
      </c>
      <c r="B20" s="90">
        <f>国語!BG19</f>
        <v>0</v>
      </c>
      <c r="C20" s="111">
        <f>算数!BG19</f>
        <v>0</v>
      </c>
      <c r="D20" s="114"/>
      <c r="E20" s="60"/>
      <c r="G20" s="841"/>
      <c r="H20" s="60"/>
      <c r="BG20" s="840"/>
    </row>
    <row r="21" spans="1:59" ht="19.5" customHeight="1" thickBot="1">
      <c r="A21" s="84">
        <v>0</v>
      </c>
      <c r="B21" s="86">
        <f>国語!BG20</f>
        <v>0</v>
      </c>
      <c r="C21" s="112">
        <f>算数!BG20</f>
        <v>0</v>
      </c>
      <c r="D21" s="114"/>
      <c r="E21" s="60"/>
      <c r="G21" s="841"/>
      <c r="H21" s="60"/>
      <c r="BG21" s="116"/>
    </row>
    <row r="22" spans="1:59" ht="19.5" customHeight="1" thickBot="1">
      <c r="A22" s="85" t="s">
        <v>129</v>
      </c>
      <c r="B22" s="73">
        <f>国語!BG21</f>
        <v>0</v>
      </c>
      <c r="C22" s="113">
        <f>算数!BG21</f>
        <v>0</v>
      </c>
      <c r="D22" s="114"/>
      <c r="E22" s="60"/>
      <c r="G22" s="841"/>
      <c r="H22" s="60"/>
      <c r="BG22" s="839"/>
    </row>
    <row r="23" spans="1:59" ht="19.5" customHeight="1" thickBot="1">
      <c r="A23" s="87" t="s">
        <v>130</v>
      </c>
      <c r="B23" s="73">
        <f>国語!BG22</f>
        <v>0</v>
      </c>
      <c r="C23" s="113">
        <f>算数!BG22</f>
        <v>0</v>
      </c>
      <c r="D23" s="114"/>
      <c r="E23" s="60"/>
      <c r="G23" s="841"/>
      <c r="H23" s="60"/>
      <c r="BG23" s="840"/>
    </row>
    <row r="24" spans="1:59" ht="19.5" customHeight="1" thickBot="1">
      <c r="A24" s="88" t="s">
        <v>131</v>
      </c>
      <c r="B24" s="290" t="e">
        <f>国語!BG23</f>
        <v>#DIV/0!</v>
      </c>
      <c r="C24" s="291" t="e">
        <f>算数!BG23</f>
        <v>#DIV/0!</v>
      </c>
      <c r="D24" s="114"/>
      <c r="E24" s="60"/>
      <c r="G24" s="841"/>
      <c r="H24" s="60"/>
      <c r="BG24" s="840"/>
    </row>
    <row r="25" spans="1:59" ht="14.25" thickTop="1"/>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78740157480314965" right="0.74803149606299213" top="0.98425196850393704" bottom="0.98425196850393704" header="0.51181102362204722" footer="0.51181102362204722"/>
  <pageSetup paperSize="12" scale="71"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国語</vt:lpstr>
      <vt:lpstr>算数</vt:lpstr>
      <vt:lpstr>国語得点</vt:lpstr>
      <vt:lpstr>算数得点</vt:lpstr>
      <vt:lpstr>得点分布表､正答・誤答・無答数表</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2024-05-30T12:29:14Z</cp:lastPrinted>
  <dcterms:created xsi:type="dcterms:W3CDTF">2009-03-06T02:20:36Z</dcterms:created>
  <dcterms:modified xsi:type="dcterms:W3CDTF">2024-05-30T23:59:48Z</dcterms:modified>
</cp:coreProperties>
</file>